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/>
  <bookViews>
    <workbookView xWindow="315" yWindow="105" windowWidth="12120" windowHeight="7875" tabRatio="908"/>
  </bookViews>
  <sheets>
    <sheet name="البيانات الأساسية" sheetId="4" r:id="rId1"/>
    <sheet name="المتابعة الصفية" sheetId="1" r:id="rId2"/>
    <sheet name="متابعة التقارير والبحوث" sheetId="7" r:id="rId3"/>
    <sheet name="الاختبارات القصيرة" sheetId="8" r:id="rId4"/>
    <sheet name="ملخص الحضور" sheetId="5" r:id="rId5"/>
    <sheet name="نتائج الفترة الاولى" sheetId="2" r:id="rId6"/>
    <sheet name="نتائج الفترة الثانية" sheetId="3" r:id="rId7"/>
    <sheet name="النتائج النهائية" sheetId="6" r:id="rId8"/>
  </sheets>
  <calcPr calcId="125725" iterate="1"/>
</workbook>
</file>

<file path=xl/calcChain.xml><?xml version="1.0" encoding="utf-8"?>
<calcChain xmlns="http://schemas.openxmlformats.org/spreadsheetml/2006/main">
  <c r="E28" i="3"/>
  <c r="F28"/>
  <c r="G28"/>
  <c r="H28"/>
  <c r="I28"/>
  <c r="J28"/>
  <c r="L28"/>
  <c r="E29"/>
  <c r="F29"/>
  <c r="G29"/>
  <c r="H29"/>
  <c r="I29"/>
  <c r="J29"/>
  <c r="L29"/>
  <c r="E30"/>
  <c r="F30"/>
  <c r="G30"/>
  <c r="H30"/>
  <c r="I30"/>
  <c r="J30"/>
  <c r="L30"/>
  <c r="E31"/>
  <c r="F31"/>
  <c r="G31"/>
  <c r="H31"/>
  <c r="I31"/>
  <c r="J31"/>
  <c r="L31"/>
  <c r="C26" i="5"/>
  <c r="D26"/>
  <c r="E26"/>
  <c r="F26"/>
  <c r="G26"/>
  <c r="H26" s="1"/>
  <c r="K27" i="6" s="1"/>
  <c r="I26" i="5"/>
  <c r="C27"/>
  <c r="D27"/>
  <c r="E27"/>
  <c r="F27"/>
  <c r="G27"/>
  <c r="H27" s="1"/>
  <c r="K28" i="6" s="1"/>
  <c r="I27" i="5"/>
  <c r="C28"/>
  <c r="D28"/>
  <c r="E28"/>
  <c r="F28"/>
  <c r="G28"/>
  <c r="H28" s="1"/>
  <c r="K29" i="6" s="1"/>
  <c r="I28" i="5"/>
  <c r="C27" i="6"/>
  <c r="D27"/>
  <c r="E27"/>
  <c r="F27"/>
  <c r="G27"/>
  <c r="H27"/>
  <c r="L27"/>
  <c r="C28"/>
  <c r="D28"/>
  <c r="E28"/>
  <c r="F28"/>
  <c r="G28"/>
  <c r="H28"/>
  <c r="L28"/>
  <c r="C29"/>
  <c r="L29" s="1"/>
  <c r="D29"/>
  <c r="E29"/>
  <c r="F29"/>
  <c r="G29"/>
  <c r="H29"/>
  <c r="D30"/>
  <c r="G30"/>
  <c r="H30"/>
  <c r="E28" i="2"/>
  <c r="F28"/>
  <c r="G28"/>
  <c r="H28"/>
  <c r="I28"/>
  <c r="J28"/>
  <c r="L28"/>
  <c r="E29"/>
  <c r="F29"/>
  <c r="G29"/>
  <c r="H29"/>
  <c r="I29"/>
  <c r="J29"/>
  <c r="L29"/>
  <c r="E30"/>
  <c r="F30"/>
  <c r="G30"/>
  <c r="H30"/>
  <c r="I30"/>
  <c r="J30"/>
  <c r="L30"/>
  <c r="F31"/>
  <c r="I31"/>
  <c r="J31"/>
  <c r="D1" i="1"/>
  <c r="I1"/>
  <c r="H5"/>
  <c r="I5"/>
  <c r="J5"/>
  <c r="K5"/>
  <c r="L5"/>
  <c r="B6"/>
  <c r="O6"/>
  <c r="P6"/>
  <c r="Q6"/>
  <c r="R6"/>
  <c r="S6"/>
  <c r="T6"/>
  <c r="U6"/>
  <c r="V6"/>
  <c r="W6"/>
  <c r="Y6"/>
  <c r="B7"/>
  <c r="O7"/>
  <c r="P7"/>
  <c r="Q7"/>
  <c r="R7"/>
  <c r="S7"/>
  <c r="T7"/>
  <c r="U7"/>
  <c r="V7"/>
  <c r="W7"/>
  <c r="Y7"/>
  <c r="B8"/>
  <c r="O8"/>
  <c r="P8"/>
  <c r="Q8"/>
  <c r="R8"/>
  <c r="S8"/>
  <c r="T8"/>
  <c r="U8"/>
  <c r="V8"/>
  <c r="W8"/>
  <c r="Y8"/>
  <c r="B9"/>
  <c r="O9"/>
  <c r="P9"/>
  <c r="Q9"/>
  <c r="R9"/>
  <c r="S9"/>
  <c r="T9"/>
  <c r="U9"/>
  <c r="V9"/>
  <c r="W9"/>
  <c r="Y9"/>
  <c r="B10"/>
  <c r="O10"/>
  <c r="P10"/>
  <c r="Q10"/>
  <c r="R10"/>
  <c r="S10"/>
  <c r="T10"/>
  <c r="U10"/>
  <c r="V10"/>
  <c r="W10"/>
  <c r="Y10"/>
  <c r="B11"/>
  <c r="O11"/>
  <c r="P11"/>
  <c r="Q11"/>
  <c r="R11"/>
  <c r="S11"/>
  <c r="T11"/>
  <c r="U11"/>
  <c r="V11"/>
  <c r="W11"/>
  <c r="Y11"/>
  <c r="B12"/>
  <c r="O12"/>
  <c r="P12"/>
  <c r="Q12"/>
  <c r="R12"/>
  <c r="S12"/>
  <c r="T12"/>
  <c r="U12"/>
  <c r="V12"/>
  <c r="W12"/>
  <c r="Y12"/>
  <c r="B13"/>
  <c r="O13"/>
  <c r="P13"/>
  <c r="Q13"/>
  <c r="R13"/>
  <c r="S13"/>
  <c r="T13"/>
  <c r="U13"/>
  <c r="V13"/>
  <c r="W13"/>
  <c r="Y13"/>
  <c r="B14"/>
  <c r="O14"/>
  <c r="P14"/>
  <c r="Q14"/>
  <c r="R14"/>
  <c r="S14"/>
  <c r="T14"/>
  <c r="U14"/>
  <c r="V14"/>
  <c r="W14"/>
  <c r="Y14"/>
  <c r="B15"/>
  <c r="O15"/>
  <c r="P15"/>
  <c r="Q15"/>
  <c r="R15"/>
  <c r="S15"/>
  <c r="T15"/>
  <c r="U15"/>
  <c r="V15"/>
  <c r="W15"/>
  <c r="Y15"/>
  <c r="B16"/>
  <c r="O16"/>
  <c r="P16"/>
  <c r="Q16"/>
  <c r="R16"/>
  <c r="S16"/>
  <c r="T16"/>
  <c r="U16"/>
  <c r="V16"/>
  <c r="W16"/>
  <c r="Y16"/>
  <c r="B17"/>
  <c r="O17"/>
  <c r="P17"/>
  <c r="Q17"/>
  <c r="R17"/>
  <c r="S17"/>
  <c r="T17"/>
  <c r="U17"/>
  <c r="V17"/>
  <c r="W17"/>
  <c r="Y17"/>
  <c r="B18"/>
  <c r="O18"/>
  <c r="P18"/>
  <c r="Q18"/>
  <c r="R18"/>
  <c r="S18"/>
  <c r="T18"/>
  <c r="U18"/>
  <c r="V18"/>
  <c r="W18"/>
  <c r="Y18"/>
  <c r="B19"/>
  <c r="O19"/>
  <c r="P19"/>
  <c r="Q19"/>
  <c r="R19"/>
  <c r="S19"/>
  <c r="T19"/>
  <c r="U19"/>
  <c r="V19"/>
  <c r="W19"/>
  <c r="Y19"/>
  <c r="B20"/>
  <c r="O20"/>
  <c r="P20"/>
  <c r="Q20"/>
  <c r="R20"/>
  <c r="S20"/>
  <c r="T20"/>
  <c r="U20"/>
  <c r="V20"/>
  <c r="W20"/>
  <c r="Y20"/>
  <c r="B21"/>
  <c r="O21"/>
  <c r="P21"/>
  <c r="Q21"/>
  <c r="R21"/>
  <c r="S21"/>
  <c r="T21"/>
  <c r="U21"/>
  <c r="V21"/>
  <c r="W21"/>
  <c r="Y21"/>
  <c r="B22"/>
  <c r="O22"/>
  <c r="P22"/>
  <c r="Q22"/>
  <c r="R22"/>
  <c r="S22"/>
  <c r="T22"/>
  <c r="U22"/>
  <c r="V22"/>
  <c r="W22"/>
  <c r="Y22"/>
  <c r="B23"/>
  <c r="O23"/>
  <c r="P23"/>
  <c r="Q23"/>
  <c r="R23"/>
  <c r="S23"/>
  <c r="T23"/>
  <c r="U23"/>
  <c r="V23"/>
  <c r="W23"/>
  <c r="Y23"/>
  <c r="B24"/>
  <c r="O24"/>
  <c r="P24"/>
  <c r="Q24"/>
  <c r="R24"/>
  <c r="S24"/>
  <c r="T24"/>
  <c r="U24"/>
  <c r="V24"/>
  <c r="W24"/>
  <c r="Y24"/>
  <c r="B25"/>
  <c r="O25"/>
  <c r="P25"/>
  <c r="Q25"/>
  <c r="R25"/>
  <c r="S25"/>
  <c r="T25"/>
  <c r="U25"/>
  <c r="V25"/>
  <c r="W25"/>
  <c r="Y25"/>
  <c r="B26"/>
  <c r="O26"/>
  <c r="P26"/>
  <c r="Q26"/>
  <c r="R26"/>
  <c r="S26"/>
  <c r="T26"/>
  <c r="U26"/>
  <c r="V26"/>
  <c r="W26"/>
  <c r="Y26"/>
  <c r="B27"/>
  <c r="O27"/>
  <c r="P27"/>
  <c r="Q27"/>
  <c r="R27"/>
  <c r="S27"/>
  <c r="T27"/>
  <c r="U27"/>
  <c r="V27"/>
  <c r="W27"/>
  <c r="Y27"/>
  <c r="B28"/>
  <c r="O28"/>
  <c r="P28"/>
  <c r="Q28"/>
  <c r="R28"/>
  <c r="S28"/>
  <c r="T28"/>
  <c r="U28"/>
  <c r="V28"/>
  <c r="W28"/>
  <c r="Y28"/>
  <c r="B29"/>
  <c r="O29"/>
  <c r="P29"/>
  <c r="Q29"/>
  <c r="R29"/>
  <c r="S29"/>
  <c r="T29"/>
  <c r="U29"/>
  <c r="V29"/>
  <c r="W29"/>
  <c r="Y29"/>
  <c r="B30"/>
  <c r="O30"/>
  <c r="P30"/>
  <c r="D29" i="5" s="1"/>
  <c r="Q30" i="1"/>
  <c r="G29" i="5" s="1"/>
  <c r="H29" s="1"/>
  <c r="K30" i="6" s="1"/>
  <c r="R30" i="1"/>
  <c r="F29" i="5" s="1"/>
  <c r="S30" i="1"/>
  <c r="E29" i="5" s="1"/>
  <c r="T30" i="1"/>
  <c r="U30"/>
  <c r="C29" i="5" s="1"/>
  <c r="V30" i="1"/>
  <c r="W30"/>
  <c r="Y30"/>
  <c r="I29" i="5" l="1"/>
  <c r="I1" i="8"/>
  <c r="F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5"/>
  <c r="N4"/>
  <c r="M4"/>
  <c r="G5" s="1"/>
  <c r="K5" l="1"/>
  <c r="I7" i="3" s="1"/>
  <c r="G6" i="8"/>
  <c r="K6"/>
  <c r="I8" i="3" s="1"/>
  <c r="G7" i="8"/>
  <c r="K7"/>
  <c r="I9" i="3" s="1"/>
  <c r="G8" i="8"/>
  <c r="K8"/>
  <c r="I10" i="3" s="1"/>
  <c r="G9" i="8"/>
  <c r="K9"/>
  <c r="I11" i="3" s="1"/>
  <c r="G10" i="8"/>
  <c r="K10"/>
  <c r="I12" i="3" s="1"/>
  <c r="G11" i="8"/>
  <c r="K11"/>
  <c r="I13" i="3" s="1"/>
  <c r="G12" i="8"/>
  <c r="K12"/>
  <c r="I14" i="3" s="1"/>
  <c r="G13" i="8"/>
  <c r="K13"/>
  <c r="I15" i="3" s="1"/>
  <c r="G14" i="8"/>
  <c r="K14"/>
  <c r="I16" i="3" s="1"/>
  <c r="G15" i="8"/>
  <c r="K15"/>
  <c r="I17" i="3" s="1"/>
  <c r="G16" i="8"/>
  <c r="K16"/>
  <c r="I18" i="3" s="1"/>
  <c r="G17" i="8"/>
  <c r="K17"/>
  <c r="I19" i="3" s="1"/>
  <c r="G18" i="8"/>
  <c r="K18"/>
  <c r="I20" i="3" s="1"/>
  <c r="G19" i="8"/>
  <c r="K19"/>
  <c r="I21" i="3" s="1"/>
  <c r="G20" i="8"/>
  <c r="K20"/>
  <c r="I22" i="3" s="1"/>
  <c r="G21" i="8"/>
  <c r="K21"/>
  <c r="I23" i="3" s="1"/>
  <c r="G22" i="8"/>
  <c r="K22"/>
  <c r="I24" i="3" s="1"/>
  <c r="G23" i="8"/>
  <c r="K23"/>
  <c r="I25" i="3" s="1"/>
  <c r="G24" i="8"/>
  <c r="K24"/>
  <c r="I26" i="3" s="1"/>
  <c r="G25" i="8"/>
  <c r="K25"/>
  <c r="I27" i="3" s="1"/>
  <c r="I27" i="2" l="1"/>
  <c r="G26" i="6"/>
  <c r="I26" i="2"/>
  <c r="G25" i="6"/>
  <c r="I25" i="2"/>
  <c r="G24" i="6"/>
  <c r="I24" i="2"/>
  <c r="G23" i="6"/>
  <c r="I23" i="2"/>
  <c r="G22" i="6"/>
  <c r="I22" i="2"/>
  <c r="G21" i="6"/>
  <c r="I21" i="2"/>
  <c r="G20" i="6"/>
  <c r="I20" i="2"/>
  <c r="G19" i="6"/>
  <c r="I19" i="2"/>
  <c r="G18" i="6"/>
  <c r="I18" i="2"/>
  <c r="G17" i="6"/>
  <c r="I17" i="2"/>
  <c r="G16" i="6"/>
  <c r="I16" i="2"/>
  <c r="G15" i="6"/>
  <c r="I15" i="2"/>
  <c r="G14" i="6"/>
  <c r="I14" i="2"/>
  <c r="G13" i="6"/>
  <c r="I13" i="2"/>
  <c r="G12" i="6"/>
  <c r="I12" i="2"/>
  <c r="G11" i="6"/>
  <c r="I11" i="2"/>
  <c r="G10" i="6"/>
  <c r="I10" i="2"/>
  <c r="G9" i="6"/>
  <c r="I9" i="2"/>
  <c r="G8" i="6"/>
  <c r="I8" i="2"/>
  <c r="G7" i="6"/>
  <c r="G6"/>
  <c r="I7" i="2"/>
  <c r="O65" i="7" l="1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26"/>
  <c r="O27"/>
  <c r="O28"/>
  <c r="O29"/>
  <c r="O30"/>
  <c r="O7"/>
  <c r="O6"/>
  <c r="M65"/>
  <c r="N65" s="1"/>
  <c r="B65"/>
  <c r="M64"/>
  <c r="N64" s="1"/>
  <c r="B64"/>
  <c r="M63"/>
  <c r="N63" s="1"/>
  <c r="B63"/>
  <c r="M62"/>
  <c r="N62" s="1"/>
  <c r="B62"/>
  <c r="M61"/>
  <c r="N61" s="1"/>
  <c r="B61"/>
  <c r="M60"/>
  <c r="N60" s="1"/>
  <c r="B60"/>
  <c r="M59"/>
  <c r="N59" s="1"/>
  <c r="B59"/>
  <c r="M58"/>
  <c r="N58" s="1"/>
  <c r="B58"/>
  <c r="M57"/>
  <c r="N57" s="1"/>
  <c r="B57"/>
  <c r="M56"/>
  <c r="N56" s="1"/>
  <c r="B56"/>
  <c r="M55"/>
  <c r="N55" s="1"/>
  <c r="B55"/>
  <c r="M54"/>
  <c r="N54" s="1"/>
  <c r="B54"/>
  <c r="M53"/>
  <c r="N53" s="1"/>
  <c r="B53"/>
  <c r="M52"/>
  <c r="N52" s="1"/>
  <c r="B52"/>
  <c r="M51"/>
  <c r="N51" s="1"/>
  <c r="B51"/>
  <c r="M50"/>
  <c r="N50" s="1"/>
  <c r="B50"/>
  <c r="M49"/>
  <c r="N49" s="1"/>
  <c r="B49"/>
  <c r="M48"/>
  <c r="N48" s="1"/>
  <c r="B48"/>
  <c r="M47"/>
  <c r="N47" s="1"/>
  <c r="B47"/>
  <c r="M46"/>
  <c r="N46" s="1"/>
  <c r="B46"/>
  <c r="M45"/>
  <c r="N45" s="1"/>
  <c r="B45"/>
  <c r="M44"/>
  <c r="N44" s="1"/>
  <c r="B44"/>
  <c r="M43"/>
  <c r="N43" s="1"/>
  <c r="B43"/>
  <c r="M42"/>
  <c r="N42" s="1"/>
  <c r="B42"/>
  <c r="M41"/>
  <c r="N41" s="1"/>
  <c r="B41"/>
  <c r="M30"/>
  <c r="N30" s="1"/>
  <c r="B30"/>
  <c r="M29"/>
  <c r="N29" s="1"/>
  <c r="B29"/>
  <c r="M28"/>
  <c r="N28" s="1"/>
  <c r="B28"/>
  <c r="M27"/>
  <c r="N27" s="1"/>
  <c r="B27"/>
  <c r="M26"/>
  <c r="N26" s="1"/>
  <c r="B26"/>
  <c r="M25"/>
  <c r="N25" s="1"/>
  <c r="B25"/>
  <c r="M24"/>
  <c r="N24" s="1"/>
  <c r="B24"/>
  <c r="M23"/>
  <c r="N23" s="1"/>
  <c r="B23"/>
  <c r="M22"/>
  <c r="N22" s="1"/>
  <c r="B22"/>
  <c r="M21"/>
  <c r="N21" s="1"/>
  <c r="B21"/>
  <c r="M20"/>
  <c r="N20" s="1"/>
  <c r="B20"/>
  <c r="M19"/>
  <c r="N19" s="1"/>
  <c r="B19"/>
  <c r="M18"/>
  <c r="N18" s="1"/>
  <c r="B18"/>
  <c r="M17"/>
  <c r="N17" s="1"/>
  <c r="B17"/>
  <c r="M16"/>
  <c r="N16" s="1"/>
  <c r="B16"/>
  <c r="M15"/>
  <c r="N15" s="1"/>
  <c r="B15"/>
  <c r="M14"/>
  <c r="N14" s="1"/>
  <c r="B14"/>
  <c r="M13"/>
  <c r="N13" s="1"/>
  <c r="B13"/>
  <c r="M12"/>
  <c r="N12" s="1"/>
  <c r="B12"/>
  <c r="M11"/>
  <c r="N11" s="1"/>
  <c r="B11"/>
  <c r="M10"/>
  <c r="N10" s="1"/>
  <c r="B10"/>
  <c r="M9"/>
  <c r="N9" s="1"/>
  <c r="B9"/>
  <c r="M8"/>
  <c r="N8" s="1"/>
  <c r="B8"/>
  <c r="M7"/>
  <c r="N7" s="1"/>
  <c r="B7"/>
  <c r="M6"/>
  <c r="N6" s="1"/>
  <c r="B6"/>
  <c r="B30" i="6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H2"/>
  <c r="D2"/>
  <c r="E2" i="3"/>
  <c r="E2" i="2"/>
  <c r="H2" i="3"/>
  <c r="H2" i="2"/>
  <c r="H1" i="5"/>
  <c r="I38" i="1"/>
  <c r="I75"/>
  <c r="I112"/>
  <c r="I149"/>
  <c r="I186"/>
  <c r="I223"/>
  <c r="I260"/>
  <c r="I297"/>
  <c r="I334"/>
  <c r="I371"/>
  <c r="I408"/>
  <c r="I445"/>
  <c r="I482"/>
  <c r="D482"/>
  <c r="D445"/>
  <c r="D408"/>
  <c r="D371"/>
  <c r="D334"/>
  <c r="D297"/>
  <c r="D260"/>
  <c r="D223"/>
  <c r="D186"/>
  <c r="D149"/>
  <c r="D112"/>
  <c r="D75"/>
  <c r="D38"/>
  <c r="D1" i="5"/>
  <c r="P474" i="1"/>
  <c r="P473"/>
  <c r="P472"/>
  <c r="P471"/>
  <c r="P470"/>
  <c r="P469"/>
  <c r="P468"/>
  <c r="P467"/>
  <c r="P466"/>
  <c r="P465"/>
  <c r="P464"/>
  <c r="P463"/>
  <c r="P462"/>
  <c r="P461"/>
  <c r="P460"/>
  <c r="P459"/>
  <c r="P458"/>
  <c r="P457"/>
  <c r="P456"/>
  <c r="P455"/>
  <c r="P454"/>
  <c r="P453"/>
  <c r="P452"/>
  <c r="P451"/>
  <c r="P450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63"/>
  <c r="P362"/>
  <c r="P361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D12" i="5"/>
  <c r="D13"/>
  <c r="D14"/>
  <c r="D15"/>
  <c r="D16"/>
  <c r="D17"/>
  <c r="D18"/>
  <c r="D19"/>
  <c r="D20"/>
  <c r="D21"/>
  <c r="D22"/>
  <c r="D23"/>
  <c r="D24"/>
  <c r="D25"/>
  <c r="D5"/>
  <c r="U474" i="1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C12" i="5"/>
  <c r="C13"/>
  <c r="C14"/>
  <c r="C15"/>
  <c r="C16"/>
  <c r="C17"/>
  <c r="C18"/>
  <c r="C19"/>
  <c r="C20"/>
  <c r="C21"/>
  <c r="C22"/>
  <c r="C23"/>
  <c r="C24"/>
  <c r="C2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5"/>
  <c r="C6" l="1"/>
  <c r="C7"/>
  <c r="C8"/>
  <c r="C9"/>
  <c r="C10"/>
  <c r="C11"/>
  <c r="D6"/>
  <c r="D7"/>
  <c r="D8"/>
  <c r="D9"/>
  <c r="D10"/>
  <c r="D11"/>
  <c r="J7" i="3"/>
  <c r="H6" i="6"/>
  <c r="J7" i="2"/>
  <c r="H7" i="6"/>
  <c r="J8" i="2"/>
  <c r="J8" i="3"/>
  <c r="H8" i="6"/>
  <c r="J9" i="2"/>
  <c r="J9" i="3"/>
  <c r="H9" i="6"/>
  <c r="J10" i="2"/>
  <c r="J10" i="3"/>
  <c r="H10" i="6"/>
  <c r="J11" i="2"/>
  <c r="J11" i="3"/>
  <c r="H11" i="6"/>
  <c r="J12" i="2"/>
  <c r="J12" i="3"/>
  <c r="H12" i="6"/>
  <c r="J13" i="2"/>
  <c r="J13" i="3"/>
  <c r="H13" i="6"/>
  <c r="J14" i="2"/>
  <c r="J14" i="3"/>
  <c r="H14" i="6"/>
  <c r="J15" i="2"/>
  <c r="J15" i="3"/>
  <c r="H15" i="6"/>
  <c r="J16" i="2"/>
  <c r="J16" i="3"/>
  <c r="H16" i="6"/>
  <c r="J17" i="2"/>
  <c r="J17" i="3"/>
  <c r="H17" i="6"/>
  <c r="J18" i="2"/>
  <c r="J18" i="3"/>
  <c r="H18" i="6"/>
  <c r="J19" i="2"/>
  <c r="J19" i="3"/>
  <c r="H19" i="6"/>
  <c r="J20" i="2"/>
  <c r="J20" i="3"/>
  <c r="H20" i="6"/>
  <c r="J21" i="2"/>
  <c r="J21" i="3"/>
  <c r="H21" i="6"/>
  <c r="J22" i="2"/>
  <c r="J22" i="3"/>
  <c r="H22" i="6"/>
  <c r="J23" i="2"/>
  <c r="J23" i="3"/>
  <c r="H23" i="6"/>
  <c r="J24" i="2"/>
  <c r="J24" i="3"/>
  <c r="H24" i="6"/>
  <c r="J25" i="2"/>
  <c r="J25" i="3"/>
  <c r="H25" i="6"/>
  <c r="J26" i="2"/>
  <c r="J26" i="3"/>
  <c r="H26" i="6"/>
  <c r="J27" i="2"/>
  <c r="J27" i="3"/>
  <c r="F7" i="2"/>
  <c r="D6" i="6"/>
  <c r="F7" i="3"/>
  <c r="D7" i="6"/>
  <c r="F8" i="3"/>
  <c r="F8" i="2"/>
  <c r="D8" i="6"/>
  <c r="F9" i="3"/>
  <c r="F9" i="2"/>
  <c r="D9" i="6"/>
  <c r="F10" i="3"/>
  <c r="F10" i="2"/>
  <c r="D10" i="6"/>
  <c r="F11" i="3"/>
  <c r="F11" i="2"/>
  <c r="D11" i="6"/>
  <c r="F12" i="3"/>
  <c r="F12" i="2"/>
  <c r="D12" i="6"/>
  <c r="F13" i="3"/>
  <c r="F13" i="2"/>
  <c r="D13" i="6"/>
  <c r="F14" i="3"/>
  <c r="F14" i="2"/>
  <c r="D14" i="6"/>
  <c r="F15" i="3"/>
  <c r="F15" i="2"/>
  <c r="D15" i="6"/>
  <c r="F16" i="3"/>
  <c r="F16" i="2"/>
  <c r="D16" i="6"/>
  <c r="F17" i="3"/>
  <c r="F17" i="2"/>
  <c r="D17" i="6"/>
  <c r="F18" i="3"/>
  <c r="F18" i="2"/>
  <c r="D18" i="6"/>
  <c r="F19" i="3"/>
  <c r="F19" i="2"/>
  <c r="D19" i="6"/>
  <c r="F20" i="3"/>
  <c r="F20" i="2"/>
  <c r="D20" i="6"/>
  <c r="F21" i="3"/>
  <c r="F21" i="2"/>
  <c r="D21" i="6"/>
  <c r="F22" i="3"/>
  <c r="F22" i="2"/>
  <c r="D22" i="6"/>
  <c r="F23" i="3"/>
  <c r="F23" i="2"/>
  <c r="D23" i="6"/>
  <c r="F24" i="3"/>
  <c r="F24" i="2"/>
  <c r="D24" i="6"/>
  <c r="F25" i="3"/>
  <c r="F25" i="2"/>
  <c r="D25" i="6"/>
  <c r="F26" i="3"/>
  <c r="F26" i="2"/>
  <c r="D26" i="6"/>
  <c r="F27" i="3"/>
  <c r="F27" i="2"/>
  <c r="C5" i="5"/>
  <c r="B44" i="1" l="1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487"/>
  <c r="B450"/>
  <c r="B413"/>
  <c r="B376"/>
  <c r="B339"/>
  <c r="B302"/>
  <c r="B265"/>
  <c r="B228"/>
  <c r="B191"/>
  <c r="B154"/>
  <c r="B117"/>
  <c r="B80"/>
  <c r="B43"/>
  <c r="C8" i="2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7"/>
  <c r="C8" i="3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7"/>
  <c r="V253" i="1"/>
  <c r="H486"/>
  <c r="I486"/>
  <c r="J486"/>
  <c r="K486"/>
  <c r="L486"/>
  <c r="O487"/>
  <c r="O488"/>
  <c r="O489"/>
  <c r="O490"/>
  <c r="O491"/>
  <c r="O492"/>
  <c r="O493"/>
  <c r="O494"/>
  <c r="O495"/>
  <c r="O496"/>
  <c r="O497"/>
  <c r="O498"/>
  <c r="O499"/>
  <c r="O500"/>
  <c r="O501"/>
  <c r="O502"/>
  <c r="O503"/>
  <c r="O504"/>
  <c r="O505"/>
  <c r="O506"/>
  <c r="O507"/>
  <c r="O508"/>
  <c r="O509"/>
  <c r="O510"/>
  <c r="O511"/>
  <c r="H153"/>
  <c r="I153"/>
  <c r="J153"/>
  <c r="K153"/>
  <c r="L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Y302"/>
  <c r="W302"/>
  <c r="V302"/>
  <c r="T302"/>
  <c r="S302"/>
  <c r="R302"/>
  <c r="Q302"/>
  <c r="O326"/>
  <c r="O325"/>
  <c r="O324"/>
  <c r="O323"/>
  <c r="O322"/>
  <c r="O321"/>
  <c r="O320"/>
  <c r="O319"/>
  <c r="O318"/>
  <c r="O317"/>
  <c r="O316"/>
  <c r="O315"/>
  <c r="O314"/>
  <c r="O313"/>
  <c r="O312"/>
  <c r="O311"/>
  <c r="O310"/>
  <c r="O309"/>
  <c r="O308"/>
  <c r="O307"/>
  <c r="O306"/>
  <c r="O305"/>
  <c r="O304"/>
  <c r="O303"/>
  <c r="O302"/>
  <c r="L301"/>
  <c r="K301"/>
  <c r="J301"/>
  <c r="I301"/>
  <c r="H301"/>
  <c r="O474"/>
  <c r="O473"/>
  <c r="O472"/>
  <c r="O471"/>
  <c r="O470"/>
  <c r="O469"/>
  <c r="O468"/>
  <c r="O467"/>
  <c r="O466"/>
  <c r="O465"/>
  <c r="O464"/>
  <c r="O463"/>
  <c r="O462"/>
  <c r="O461"/>
  <c r="O460"/>
  <c r="O459"/>
  <c r="O458"/>
  <c r="O457"/>
  <c r="O456"/>
  <c r="O455"/>
  <c r="O454"/>
  <c r="O453"/>
  <c r="O452"/>
  <c r="O451"/>
  <c r="O450"/>
  <c r="L449"/>
  <c r="K449"/>
  <c r="J449"/>
  <c r="I449"/>
  <c r="H449"/>
  <c r="O437"/>
  <c r="O436"/>
  <c r="O435"/>
  <c r="O434"/>
  <c r="O433"/>
  <c r="O432"/>
  <c r="O431"/>
  <c r="O430"/>
  <c r="O429"/>
  <c r="O428"/>
  <c r="O427"/>
  <c r="O426"/>
  <c r="O425"/>
  <c r="O424"/>
  <c r="O423"/>
  <c r="O422"/>
  <c r="O421"/>
  <c r="O420"/>
  <c r="O419"/>
  <c r="O418"/>
  <c r="O417"/>
  <c r="O416"/>
  <c r="O415"/>
  <c r="O414"/>
  <c r="O413"/>
  <c r="L412"/>
  <c r="K412"/>
  <c r="J412"/>
  <c r="I412"/>
  <c r="H412"/>
  <c r="O400"/>
  <c r="O399"/>
  <c r="O398"/>
  <c r="O397"/>
  <c r="O396"/>
  <c r="O395"/>
  <c r="O394"/>
  <c r="O393"/>
  <c r="O392"/>
  <c r="O391"/>
  <c r="O390"/>
  <c r="O389"/>
  <c r="O388"/>
  <c r="O387"/>
  <c r="O386"/>
  <c r="O385"/>
  <c r="O384"/>
  <c r="O383"/>
  <c r="O382"/>
  <c r="O381"/>
  <c r="O380"/>
  <c r="O379"/>
  <c r="O378"/>
  <c r="O377"/>
  <c r="O376"/>
  <c r="L375"/>
  <c r="K375"/>
  <c r="J375"/>
  <c r="I375"/>
  <c r="H375"/>
  <c r="O363"/>
  <c r="O362"/>
  <c r="O361"/>
  <c r="O360"/>
  <c r="O359"/>
  <c r="O358"/>
  <c r="O357"/>
  <c r="O356"/>
  <c r="O355"/>
  <c r="O354"/>
  <c r="O353"/>
  <c r="O352"/>
  <c r="O351"/>
  <c r="O350"/>
  <c r="O349"/>
  <c r="O348"/>
  <c r="O347"/>
  <c r="O346"/>
  <c r="O345"/>
  <c r="O344"/>
  <c r="O343"/>
  <c r="O342"/>
  <c r="O341"/>
  <c r="O340"/>
  <c r="O339"/>
  <c r="L338"/>
  <c r="K338"/>
  <c r="J338"/>
  <c r="I338"/>
  <c r="H338"/>
  <c r="O289"/>
  <c r="O288"/>
  <c r="O287"/>
  <c r="O286"/>
  <c r="O285"/>
  <c r="O284"/>
  <c r="O283"/>
  <c r="O282"/>
  <c r="O281"/>
  <c r="O280"/>
  <c r="O279"/>
  <c r="O278"/>
  <c r="O277"/>
  <c r="O276"/>
  <c r="O275"/>
  <c r="O274"/>
  <c r="O273"/>
  <c r="O272"/>
  <c r="O271"/>
  <c r="O270"/>
  <c r="O269"/>
  <c r="O268"/>
  <c r="O267"/>
  <c r="O266"/>
  <c r="O265"/>
  <c r="L264"/>
  <c r="K264"/>
  <c r="J264"/>
  <c r="I264"/>
  <c r="H264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L227"/>
  <c r="K227"/>
  <c r="J227"/>
  <c r="I227"/>
  <c r="H227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L190"/>
  <c r="K190"/>
  <c r="J190"/>
  <c r="I190"/>
  <c r="H190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L116"/>
  <c r="K116"/>
  <c r="J116"/>
  <c r="I116"/>
  <c r="H116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L79"/>
  <c r="K79"/>
  <c r="J79"/>
  <c r="I79"/>
  <c r="H79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L42"/>
  <c r="K42"/>
  <c r="J42"/>
  <c r="I42"/>
  <c r="H42"/>
  <c r="Y43" l="1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39"/>
  <c r="Y340"/>
  <c r="Y341"/>
  <c r="Y342"/>
  <c r="Y343"/>
  <c r="Y344"/>
  <c r="Y345"/>
  <c r="Y346"/>
  <c r="Y347"/>
  <c r="Y348"/>
  <c r="Y349"/>
  <c r="Y350"/>
  <c r="Y351"/>
  <c r="Y352"/>
  <c r="Y353"/>
  <c r="Y354"/>
  <c r="Y355"/>
  <c r="Y356"/>
  <c r="Y357"/>
  <c r="Y358"/>
  <c r="Y359"/>
  <c r="Y360"/>
  <c r="Y361"/>
  <c r="Y362"/>
  <c r="Y363"/>
  <c r="Y376"/>
  <c r="Y377"/>
  <c r="Y378"/>
  <c r="Y379"/>
  <c r="Y380"/>
  <c r="Y381"/>
  <c r="Y382"/>
  <c r="Y383"/>
  <c r="Y384"/>
  <c r="Y385"/>
  <c r="Y386"/>
  <c r="Y387"/>
  <c r="Y388"/>
  <c r="Y389"/>
  <c r="Y390"/>
  <c r="Y391"/>
  <c r="Y392"/>
  <c r="Y393"/>
  <c r="Y394"/>
  <c r="Y395"/>
  <c r="Y396"/>
  <c r="Y397"/>
  <c r="Y398"/>
  <c r="Y399"/>
  <c r="Y400"/>
  <c r="Y413"/>
  <c r="Y414"/>
  <c r="Y415"/>
  <c r="Y416"/>
  <c r="Y417"/>
  <c r="Y418"/>
  <c r="Y419"/>
  <c r="Y420"/>
  <c r="Y421"/>
  <c r="Y422"/>
  <c r="Y423"/>
  <c r="Y424"/>
  <c r="Y425"/>
  <c r="Y426"/>
  <c r="Y427"/>
  <c r="Y428"/>
  <c r="Y429"/>
  <c r="Y430"/>
  <c r="Y431"/>
  <c r="Y432"/>
  <c r="Y433"/>
  <c r="Y434"/>
  <c r="Y435"/>
  <c r="Y436"/>
  <c r="Y437"/>
  <c r="Y450"/>
  <c r="Y451"/>
  <c r="Y452"/>
  <c r="Y453"/>
  <c r="Y454"/>
  <c r="Y455"/>
  <c r="Y456"/>
  <c r="Y457"/>
  <c r="Y458"/>
  <c r="Y459"/>
  <c r="Y460"/>
  <c r="Y461"/>
  <c r="Y462"/>
  <c r="Y463"/>
  <c r="Y464"/>
  <c r="Y465"/>
  <c r="Y466"/>
  <c r="Y467"/>
  <c r="Y468"/>
  <c r="Y469"/>
  <c r="Y470"/>
  <c r="Y471"/>
  <c r="Y472"/>
  <c r="Y473"/>
  <c r="Y474"/>
  <c r="W451"/>
  <c r="W452"/>
  <c r="W453"/>
  <c r="W454"/>
  <c r="W455"/>
  <c r="W456"/>
  <c r="W457"/>
  <c r="W458"/>
  <c r="W459"/>
  <c r="W460"/>
  <c r="W461"/>
  <c r="W462"/>
  <c r="W463"/>
  <c r="W464"/>
  <c r="W465"/>
  <c r="W466"/>
  <c r="W467"/>
  <c r="W468"/>
  <c r="W469"/>
  <c r="W470"/>
  <c r="W471"/>
  <c r="W472"/>
  <c r="W473"/>
  <c r="W474"/>
  <c r="W414"/>
  <c r="W415"/>
  <c r="W416"/>
  <c r="W417"/>
  <c r="W418"/>
  <c r="W419"/>
  <c r="W420"/>
  <c r="W421"/>
  <c r="W422"/>
  <c r="W423"/>
  <c r="W424"/>
  <c r="W425"/>
  <c r="W426"/>
  <c r="W427"/>
  <c r="W428"/>
  <c r="W429"/>
  <c r="W430"/>
  <c r="W431"/>
  <c r="W432"/>
  <c r="W433"/>
  <c r="W434"/>
  <c r="W435"/>
  <c r="W436"/>
  <c r="W437"/>
  <c r="W377"/>
  <c r="W378"/>
  <c r="W379"/>
  <c r="W380"/>
  <c r="W381"/>
  <c r="W382"/>
  <c r="W383"/>
  <c r="W384"/>
  <c r="W385"/>
  <c r="W386"/>
  <c r="W387"/>
  <c r="W388"/>
  <c r="W389"/>
  <c r="W390"/>
  <c r="W391"/>
  <c r="W392"/>
  <c r="W393"/>
  <c r="W394"/>
  <c r="W395"/>
  <c r="W396"/>
  <c r="W397"/>
  <c r="W398"/>
  <c r="W399"/>
  <c r="W400"/>
  <c r="W340"/>
  <c r="W341"/>
  <c r="W342"/>
  <c r="W343"/>
  <c r="W344"/>
  <c r="W345"/>
  <c r="W346"/>
  <c r="W347"/>
  <c r="W348"/>
  <c r="W349"/>
  <c r="W350"/>
  <c r="W351"/>
  <c r="W352"/>
  <c r="W353"/>
  <c r="W354"/>
  <c r="W355"/>
  <c r="W356"/>
  <c r="W357"/>
  <c r="W358"/>
  <c r="W359"/>
  <c r="W360"/>
  <c r="W361"/>
  <c r="W362"/>
  <c r="W363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29"/>
  <c r="AO451" s="1"/>
  <c r="G8" i="3" s="1"/>
  <c r="W230" i="1"/>
  <c r="AO452" s="1"/>
  <c r="G9" i="3" s="1"/>
  <c r="W231" i="1"/>
  <c r="AO453" s="1"/>
  <c r="G10" i="3" s="1"/>
  <c r="W232" i="1"/>
  <c r="AO454" s="1"/>
  <c r="G11" i="3" s="1"/>
  <c r="W233" i="1"/>
  <c r="AO455" s="1"/>
  <c r="G12" i="3" s="1"/>
  <c r="W234" i="1"/>
  <c r="AO456" s="1"/>
  <c r="G13" i="3" s="1"/>
  <c r="W235" i="1"/>
  <c r="AO457" s="1"/>
  <c r="G14" i="3" s="1"/>
  <c r="W236" i="1"/>
  <c r="AO458" s="1"/>
  <c r="G15" i="3" s="1"/>
  <c r="W237" i="1"/>
  <c r="AO459" s="1"/>
  <c r="G16" i="3" s="1"/>
  <c r="W238" i="1"/>
  <c r="AO460" s="1"/>
  <c r="G17" i="3" s="1"/>
  <c r="W239" i="1"/>
  <c r="AO461" s="1"/>
  <c r="G18" i="3" s="1"/>
  <c r="W240" i="1"/>
  <c r="AO462" s="1"/>
  <c r="G19" i="3" s="1"/>
  <c r="W241" i="1"/>
  <c r="AO463" s="1"/>
  <c r="G20" i="3" s="1"/>
  <c r="W242" i="1"/>
  <c r="AO464" s="1"/>
  <c r="G21" i="3" s="1"/>
  <c r="W243" i="1"/>
  <c r="AO465" s="1"/>
  <c r="G22" i="3" s="1"/>
  <c r="W244" i="1"/>
  <c r="AO466" s="1"/>
  <c r="G23" i="3" s="1"/>
  <c r="W245" i="1"/>
  <c r="AO467" s="1"/>
  <c r="G24" i="3" s="1"/>
  <c r="W246" i="1"/>
  <c r="AO468" s="1"/>
  <c r="G25" i="3" s="1"/>
  <c r="W247" i="1"/>
  <c r="AO469" s="1"/>
  <c r="G26" i="3" s="1"/>
  <c r="W248" i="1"/>
  <c r="AO470" s="1"/>
  <c r="G27" i="3" s="1"/>
  <c r="W249" i="1"/>
  <c r="AO471" s="1"/>
  <c r="W250"/>
  <c r="AO472" s="1"/>
  <c r="W251"/>
  <c r="AO473" s="1"/>
  <c r="W252"/>
  <c r="AO474" s="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AO192"/>
  <c r="G8" i="2" s="1"/>
  <c r="E7" i="6" s="1"/>
  <c r="AO193" i="1"/>
  <c r="G9" i="2" s="1"/>
  <c r="E8" i="6" s="1"/>
  <c r="AO194" i="1"/>
  <c r="G10" i="2" s="1"/>
  <c r="E9" i="6" s="1"/>
  <c r="AO195" i="1"/>
  <c r="G11" i="2" s="1"/>
  <c r="E10" i="6" s="1"/>
  <c r="AO196" i="1"/>
  <c r="G12" i="2" s="1"/>
  <c r="E11" i="6" s="1"/>
  <c r="AO197" i="1"/>
  <c r="G13" i="2" s="1"/>
  <c r="E12" i="6" s="1"/>
  <c r="AO198" i="1"/>
  <c r="G14" i="2" s="1"/>
  <c r="E13" i="6" s="1"/>
  <c r="AO199" i="1"/>
  <c r="G15" i="2" s="1"/>
  <c r="E14" i="6" s="1"/>
  <c r="AO200" i="1"/>
  <c r="G16" i="2" s="1"/>
  <c r="E15" i="6" s="1"/>
  <c r="AO201" i="1"/>
  <c r="G17" i="2" s="1"/>
  <c r="E16" i="6" s="1"/>
  <c r="AO202" i="1"/>
  <c r="G18" i="2" s="1"/>
  <c r="E17" i="6" s="1"/>
  <c r="AO203" i="1"/>
  <c r="G19" i="2" s="1"/>
  <c r="E18" i="6" s="1"/>
  <c r="AO204" i="1"/>
  <c r="G20" i="2" s="1"/>
  <c r="E19" i="6" s="1"/>
  <c r="AO205" i="1"/>
  <c r="G21" i="2" s="1"/>
  <c r="E20" i="6" s="1"/>
  <c r="AO206" i="1"/>
  <c r="G22" i="2" s="1"/>
  <c r="E21" i="6" s="1"/>
  <c r="AO207" i="1"/>
  <c r="G23" i="2" s="1"/>
  <c r="E22" i="6" s="1"/>
  <c r="AO208" i="1"/>
  <c r="G24" i="2" s="1"/>
  <c r="E23" i="6" s="1"/>
  <c r="AO209" i="1"/>
  <c r="G25" i="2" s="1"/>
  <c r="E24" i="6" s="1"/>
  <c r="AO210" i="1"/>
  <c r="G26" i="2" s="1"/>
  <c r="E25" i="6" s="1"/>
  <c r="AO211" i="1"/>
  <c r="G27" i="2" s="1"/>
  <c r="E26" i="6" s="1"/>
  <c r="AO212" i="1"/>
  <c r="AO213"/>
  <c r="AO214"/>
  <c r="W43"/>
  <c r="W80"/>
  <c r="W117"/>
  <c r="W154"/>
  <c r="W191"/>
  <c r="W228"/>
  <c r="W265"/>
  <c r="W339"/>
  <c r="W376"/>
  <c r="W413"/>
  <c r="W450"/>
  <c r="AO450" l="1"/>
  <c r="G7" i="3" s="1"/>
  <c r="AO191" i="1"/>
  <c r="G7" i="2" s="1"/>
  <c r="AP450" i="1"/>
  <c r="H7" i="3" s="1"/>
  <c r="AP474" i="1"/>
  <c r="AP473"/>
  <c r="AP472"/>
  <c r="AP471"/>
  <c r="AP470"/>
  <c r="H27" i="3" s="1"/>
  <c r="AP469" i="1"/>
  <c r="H26" i="3" s="1"/>
  <c r="AP468" i="1"/>
  <c r="H25" i="3" s="1"/>
  <c r="AP467" i="1"/>
  <c r="H24" i="3" s="1"/>
  <c r="AP466" i="1"/>
  <c r="H23" i="3" s="1"/>
  <c r="AP465" i="1"/>
  <c r="H22" i="3" s="1"/>
  <c r="AP464" i="1"/>
  <c r="H21" i="3" s="1"/>
  <c r="AP463" i="1"/>
  <c r="H20" i="3" s="1"/>
  <c r="AP462" i="1"/>
  <c r="H19" i="3" s="1"/>
  <c r="AP461" i="1"/>
  <c r="H18" i="3" s="1"/>
  <c r="AP460" i="1"/>
  <c r="H17" i="3" s="1"/>
  <c r="AP459" i="1"/>
  <c r="H16" i="3" s="1"/>
  <c r="AP458" i="1"/>
  <c r="H15" i="3" s="1"/>
  <c r="AP457" i="1"/>
  <c r="H14" i="3" s="1"/>
  <c r="AP456" i="1"/>
  <c r="H13" i="3" s="1"/>
  <c r="AP455" i="1"/>
  <c r="H12" i="3" s="1"/>
  <c r="AP454" i="1"/>
  <c r="H11" i="3" s="1"/>
  <c r="AP453" i="1"/>
  <c r="H10" i="3" s="1"/>
  <c r="AP452" i="1"/>
  <c r="H9" i="3" s="1"/>
  <c r="AP451" i="1"/>
  <c r="H8" i="3" s="1"/>
  <c r="AP191" i="1"/>
  <c r="H7" i="2" s="1"/>
  <c r="F6" i="6" s="1"/>
  <c r="AP214" i="1"/>
  <c r="AP213"/>
  <c r="AP212"/>
  <c r="AP211"/>
  <c r="H27" i="2" s="1"/>
  <c r="F26" i="6" s="1"/>
  <c r="AP210" i="1"/>
  <c r="H26" i="2" s="1"/>
  <c r="F25" i="6" s="1"/>
  <c r="AP209" i="1"/>
  <c r="H25" i="2" s="1"/>
  <c r="F24" i="6" s="1"/>
  <c r="AP208" i="1"/>
  <c r="H24" i="2" s="1"/>
  <c r="F23" i="6" s="1"/>
  <c r="AP207" i="1"/>
  <c r="H23" i="2" s="1"/>
  <c r="F22" i="6" s="1"/>
  <c r="AP206" i="1"/>
  <c r="H22" i="2" s="1"/>
  <c r="F21" i="6" s="1"/>
  <c r="AP205" i="1"/>
  <c r="H21" i="2" s="1"/>
  <c r="F20" i="6" s="1"/>
  <c r="AP204" i="1"/>
  <c r="H20" i="2" s="1"/>
  <c r="F19" i="6" s="1"/>
  <c r="AP203" i="1"/>
  <c r="H19" i="2" s="1"/>
  <c r="F18" i="6" s="1"/>
  <c r="AP202" i="1"/>
  <c r="H18" i="2" s="1"/>
  <c r="F17" i="6" s="1"/>
  <c r="AP201" i="1"/>
  <c r="H17" i="2" s="1"/>
  <c r="F16" i="6" s="1"/>
  <c r="AP200" i="1"/>
  <c r="H16" i="2" s="1"/>
  <c r="F15" i="6" s="1"/>
  <c r="AP199" i="1"/>
  <c r="H15" i="2" s="1"/>
  <c r="F14" i="6" s="1"/>
  <c r="AP198" i="1"/>
  <c r="H14" i="2" s="1"/>
  <c r="F13" i="6" s="1"/>
  <c r="AP197" i="1"/>
  <c r="H13" i="2" s="1"/>
  <c r="F12" i="6" s="1"/>
  <c r="AP196" i="1"/>
  <c r="H12" i="2" s="1"/>
  <c r="F11" i="6" s="1"/>
  <c r="AP195" i="1"/>
  <c r="H11" i="2" s="1"/>
  <c r="F10" i="6" s="1"/>
  <c r="AP194" i="1"/>
  <c r="H10" i="2" s="1"/>
  <c r="F9" i="6" s="1"/>
  <c r="AP193" i="1"/>
  <c r="H9" i="2" s="1"/>
  <c r="F8" i="6" s="1"/>
  <c r="AP192" i="1"/>
  <c r="H8" i="2" s="1"/>
  <c r="F7" i="6" s="1"/>
  <c r="AO215" i="1"/>
  <c r="G31" i="2" s="1"/>
  <c r="E30" i="6" s="1"/>
  <c r="AP215" i="1"/>
  <c r="H31" i="2" s="1"/>
  <c r="F30" i="6" s="1"/>
  <c r="E6" l="1"/>
  <c r="V474" i="1"/>
  <c r="T474"/>
  <c r="S474"/>
  <c r="R474"/>
  <c r="Q474"/>
  <c r="V473"/>
  <c r="T473"/>
  <c r="S473"/>
  <c r="R473"/>
  <c r="Q473"/>
  <c r="V472"/>
  <c r="T472"/>
  <c r="S472"/>
  <c r="R472"/>
  <c r="Q472"/>
  <c r="V471"/>
  <c r="T471"/>
  <c r="S471"/>
  <c r="R471"/>
  <c r="Q471"/>
  <c r="V470"/>
  <c r="T470"/>
  <c r="S470"/>
  <c r="R470"/>
  <c r="Q470"/>
  <c r="V469"/>
  <c r="T469"/>
  <c r="S469"/>
  <c r="R469"/>
  <c r="Q469"/>
  <c r="V468"/>
  <c r="T468"/>
  <c r="S468"/>
  <c r="R468"/>
  <c r="Q468"/>
  <c r="V467"/>
  <c r="T467"/>
  <c r="S467"/>
  <c r="R467"/>
  <c r="Q467"/>
  <c r="V466"/>
  <c r="T466"/>
  <c r="S466"/>
  <c r="R466"/>
  <c r="Q466"/>
  <c r="V465"/>
  <c r="T465"/>
  <c r="S465"/>
  <c r="R465"/>
  <c r="Q465"/>
  <c r="V464"/>
  <c r="T464"/>
  <c r="S464"/>
  <c r="R464"/>
  <c r="Q464"/>
  <c r="V463"/>
  <c r="T463"/>
  <c r="S463"/>
  <c r="R463"/>
  <c r="Q463"/>
  <c r="V462"/>
  <c r="T462"/>
  <c r="S462"/>
  <c r="R462"/>
  <c r="Q462"/>
  <c r="V461"/>
  <c r="T461"/>
  <c r="S461"/>
  <c r="R461"/>
  <c r="Q461"/>
  <c r="V460"/>
  <c r="T460"/>
  <c r="S460"/>
  <c r="R460"/>
  <c r="Q460"/>
  <c r="V459"/>
  <c r="T459"/>
  <c r="S459"/>
  <c r="R459"/>
  <c r="Q459"/>
  <c r="V458"/>
  <c r="T458"/>
  <c r="S458"/>
  <c r="R458"/>
  <c r="Q458"/>
  <c r="V457"/>
  <c r="T457"/>
  <c r="S457"/>
  <c r="R457"/>
  <c r="Q457"/>
  <c r="V456"/>
  <c r="T456"/>
  <c r="S456"/>
  <c r="R456"/>
  <c r="Q456"/>
  <c r="V455"/>
  <c r="T455"/>
  <c r="S455"/>
  <c r="R455"/>
  <c r="Q455"/>
  <c r="V454"/>
  <c r="T454"/>
  <c r="S454"/>
  <c r="R454"/>
  <c r="Q454"/>
  <c r="V453"/>
  <c r="T453"/>
  <c r="S453"/>
  <c r="R453"/>
  <c r="Q453"/>
  <c r="V452"/>
  <c r="T452"/>
  <c r="S452"/>
  <c r="R452"/>
  <c r="Q452"/>
  <c r="V451"/>
  <c r="T451"/>
  <c r="S451"/>
  <c r="R451"/>
  <c r="Q451"/>
  <c r="V450"/>
  <c r="T450"/>
  <c r="S450"/>
  <c r="R450"/>
  <c r="Q450"/>
  <c r="V437"/>
  <c r="T437"/>
  <c r="S437"/>
  <c r="R437"/>
  <c r="Q437"/>
  <c r="V436"/>
  <c r="T436"/>
  <c r="S436"/>
  <c r="R436"/>
  <c r="Q436"/>
  <c r="V435"/>
  <c r="T435"/>
  <c r="S435"/>
  <c r="R435"/>
  <c r="Q435"/>
  <c r="V434"/>
  <c r="T434"/>
  <c r="S434"/>
  <c r="R434"/>
  <c r="Q434"/>
  <c r="V433"/>
  <c r="T433"/>
  <c r="S433"/>
  <c r="R433"/>
  <c r="Q433"/>
  <c r="V432"/>
  <c r="T432"/>
  <c r="S432"/>
  <c r="R432"/>
  <c r="Q432"/>
  <c r="V431"/>
  <c r="T431"/>
  <c r="S431"/>
  <c r="R431"/>
  <c r="Q431"/>
  <c r="V430"/>
  <c r="T430"/>
  <c r="S430"/>
  <c r="R430"/>
  <c r="Q430"/>
  <c r="V429"/>
  <c r="T429"/>
  <c r="S429"/>
  <c r="R429"/>
  <c r="Q429"/>
  <c r="V428"/>
  <c r="T428"/>
  <c r="S428"/>
  <c r="R428"/>
  <c r="Q428"/>
  <c r="V427"/>
  <c r="T427"/>
  <c r="S427"/>
  <c r="R427"/>
  <c r="Q427"/>
  <c r="V426"/>
  <c r="T426"/>
  <c r="S426"/>
  <c r="R426"/>
  <c r="Q426"/>
  <c r="V425"/>
  <c r="T425"/>
  <c r="S425"/>
  <c r="R425"/>
  <c r="Q425"/>
  <c r="V424"/>
  <c r="T424"/>
  <c r="S424"/>
  <c r="R424"/>
  <c r="Q424"/>
  <c r="V423"/>
  <c r="T423"/>
  <c r="S423"/>
  <c r="R423"/>
  <c r="Q423"/>
  <c r="V422"/>
  <c r="T422"/>
  <c r="S422"/>
  <c r="R422"/>
  <c r="Q422"/>
  <c r="V421"/>
  <c r="T421"/>
  <c r="S421"/>
  <c r="R421"/>
  <c r="Q421"/>
  <c r="V420"/>
  <c r="T420"/>
  <c r="S420"/>
  <c r="R420"/>
  <c r="Q420"/>
  <c r="V419"/>
  <c r="T419"/>
  <c r="S419"/>
  <c r="R419"/>
  <c r="Q419"/>
  <c r="V418"/>
  <c r="T418"/>
  <c r="S418"/>
  <c r="R418"/>
  <c r="Q418"/>
  <c r="V417"/>
  <c r="T417"/>
  <c r="S417"/>
  <c r="R417"/>
  <c r="Q417"/>
  <c r="V416"/>
  <c r="T416"/>
  <c r="S416"/>
  <c r="R416"/>
  <c r="Q416"/>
  <c r="V415"/>
  <c r="T415"/>
  <c r="S415"/>
  <c r="R415"/>
  <c r="Q415"/>
  <c r="V414"/>
  <c r="T414"/>
  <c r="S414"/>
  <c r="R414"/>
  <c r="Q414"/>
  <c r="V413"/>
  <c r="T413"/>
  <c r="S413"/>
  <c r="R413"/>
  <c r="Q413"/>
  <c r="V400"/>
  <c r="T400"/>
  <c r="S400"/>
  <c r="R400"/>
  <c r="Q400"/>
  <c r="V399"/>
  <c r="T399"/>
  <c r="S399"/>
  <c r="R399"/>
  <c r="Q399"/>
  <c r="V398"/>
  <c r="T398"/>
  <c r="S398"/>
  <c r="R398"/>
  <c r="Q398"/>
  <c r="V397"/>
  <c r="T397"/>
  <c r="S397"/>
  <c r="R397"/>
  <c r="Q397"/>
  <c r="V396"/>
  <c r="T396"/>
  <c r="S396"/>
  <c r="R396"/>
  <c r="Q396"/>
  <c r="V395"/>
  <c r="T395"/>
  <c r="S395"/>
  <c r="R395"/>
  <c r="Q395"/>
  <c r="V394"/>
  <c r="T394"/>
  <c r="S394"/>
  <c r="R394"/>
  <c r="Q394"/>
  <c r="V393"/>
  <c r="T393"/>
  <c r="S393"/>
  <c r="R393"/>
  <c r="Q393"/>
  <c r="V392"/>
  <c r="T392"/>
  <c r="S392"/>
  <c r="R392"/>
  <c r="Q392"/>
  <c r="V391"/>
  <c r="T391"/>
  <c r="S391"/>
  <c r="R391"/>
  <c r="Q391"/>
  <c r="V390"/>
  <c r="T390"/>
  <c r="S390"/>
  <c r="R390"/>
  <c r="Q390"/>
  <c r="V389"/>
  <c r="T389"/>
  <c r="S389"/>
  <c r="R389"/>
  <c r="Q389"/>
  <c r="V388"/>
  <c r="T388"/>
  <c r="S388"/>
  <c r="R388"/>
  <c r="Q388"/>
  <c r="V387"/>
  <c r="T387"/>
  <c r="S387"/>
  <c r="R387"/>
  <c r="Q387"/>
  <c r="V386"/>
  <c r="T386"/>
  <c r="S386"/>
  <c r="R386"/>
  <c r="Q386"/>
  <c r="V385"/>
  <c r="T385"/>
  <c r="S385"/>
  <c r="R385"/>
  <c r="Q385"/>
  <c r="V384"/>
  <c r="T384"/>
  <c r="S384"/>
  <c r="R384"/>
  <c r="Q384"/>
  <c r="V383"/>
  <c r="T383"/>
  <c r="S383"/>
  <c r="R383"/>
  <c r="Q383"/>
  <c r="V382"/>
  <c r="T382"/>
  <c r="S382"/>
  <c r="R382"/>
  <c r="Q382"/>
  <c r="V381"/>
  <c r="T381"/>
  <c r="S381"/>
  <c r="R381"/>
  <c r="Q381"/>
  <c r="V380"/>
  <c r="T380"/>
  <c r="S380"/>
  <c r="R380"/>
  <c r="Q380"/>
  <c r="V379"/>
  <c r="T379"/>
  <c r="S379"/>
  <c r="R379"/>
  <c r="Q379"/>
  <c r="V378"/>
  <c r="T378"/>
  <c r="S378"/>
  <c r="R378"/>
  <c r="Q378"/>
  <c r="V377"/>
  <c r="T377"/>
  <c r="S377"/>
  <c r="R377"/>
  <c r="Q377"/>
  <c r="V376"/>
  <c r="T376"/>
  <c r="S376"/>
  <c r="R376"/>
  <c r="Q376"/>
  <c r="V363"/>
  <c r="T363"/>
  <c r="S363"/>
  <c r="R363"/>
  <c r="Q363"/>
  <c r="V362"/>
  <c r="T362"/>
  <c r="S362"/>
  <c r="R362"/>
  <c r="Q362"/>
  <c r="V361"/>
  <c r="T361"/>
  <c r="S361"/>
  <c r="R361"/>
  <c r="Q361"/>
  <c r="V360"/>
  <c r="T360"/>
  <c r="S360"/>
  <c r="R360"/>
  <c r="Q360"/>
  <c r="V359"/>
  <c r="T359"/>
  <c r="S359"/>
  <c r="R359"/>
  <c r="Q359"/>
  <c r="V358"/>
  <c r="T358"/>
  <c r="S358"/>
  <c r="R358"/>
  <c r="Q358"/>
  <c r="V357"/>
  <c r="T357"/>
  <c r="S357"/>
  <c r="R357"/>
  <c r="Q357"/>
  <c r="V356"/>
  <c r="T356"/>
  <c r="S356"/>
  <c r="R356"/>
  <c r="Q356"/>
  <c r="V355"/>
  <c r="T355"/>
  <c r="S355"/>
  <c r="R355"/>
  <c r="Q355"/>
  <c r="V354"/>
  <c r="T354"/>
  <c r="S354"/>
  <c r="R354"/>
  <c r="Q354"/>
  <c r="V353"/>
  <c r="T353"/>
  <c r="S353"/>
  <c r="R353"/>
  <c r="Q353"/>
  <c r="V352"/>
  <c r="T352"/>
  <c r="S352"/>
  <c r="R352"/>
  <c r="Q352"/>
  <c r="V351"/>
  <c r="T351"/>
  <c r="S351"/>
  <c r="R351"/>
  <c r="Q351"/>
  <c r="V350"/>
  <c r="T350"/>
  <c r="S350"/>
  <c r="R350"/>
  <c r="Q350"/>
  <c r="V349"/>
  <c r="T349"/>
  <c r="S349"/>
  <c r="R349"/>
  <c r="Q349"/>
  <c r="V348"/>
  <c r="T348"/>
  <c r="S348"/>
  <c r="R348"/>
  <c r="Q348"/>
  <c r="V347"/>
  <c r="T347"/>
  <c r="S347"/>
  <c r="R347"/>
  <c r="Q347"/>
  <c r="V346"/>
  <c r="T346"/>
  <c r="S346"/>
  <c r="R346"/>
  <c r="Q346"/>
  <c r="V345"/>
  <c r="T345"/>
  <c r="S345"/>
  <c r="R345"/>
  <c r="Q345"/>
  <c r="V344"/>
  <c r="T344"/>
  <c r="S344"/>
  <c r="R344"/>
  <c r="Q344"/>
  <c r="V343"/>
  <c r="T343"/>
  <c r="S343"/>
  <c r="R343"/>
  <c r="Q343"/>
  <c r="V342"/>
  <c r="T342"/>
  <c r="S342"/>
  <c r="R342"/>
  <c r="Q342"/>
  <c r="V341"/>
  <c r="T341"/>
  <c r="S341"/>
  <c r="R341"/>
  <c r="Q341"/>
  <c r="V340"/>
  <c r="T340"/>
  <c r="S340"/>
  <c r="R340"/>
  <c r="Q340"/>
  <c r="V339"/>
  <c r="T339"/>
  <c r="S339"/>
  <c r="R339"/>
  <c r="Q339"/>
  <c r="V326"/>
  <c r="T326"/>
  <c r="S326"/>
  <c r="R326"/>
  <c r="Q326"/>
  <c r="V325"/>
  <c r="T325"/>
  <c r="S325"/>
  <c r="R325"/>
  <c r="Q325"/>
  <c r="V324"/>
  <c r="T324"/>
  <c r="S324"/>
  <c r="R324"/>
  <c r="Q324"/>
  <c r="V323"/>
  <c r="T323"/>
  <c r="S323"/>
  <c r="R323"/>
  <c r="Q323"/>
  <c r="V322"/>
  <c r="T322"/>
  <c r="S322"/>
  <c r="R322"/>
  <c r="Q322"/>
  <c r="V321"/>
  <c r="T321"/>
  <c r="S321"/>
  <c r="R321"/>
  <c r="Q321"/>
  <c r="V320"/>
  <c r="T320"/>
  <c r="S320"/>
  <c r="R320"/>
  <c r="Q320"/>
  <c r="V319"/>
  <c r="T319"/>
  <c r="S319"/>
  <c r="R319"/>
  <c r="Q319"/>
  <c r="V318"/>
  <c r="T318"/>
  <c r="S318"/>
  <c r="R318"/>
  <c r="Q318"/>
  <c r="V317"/>
  <c r="T317"/>
  <c r="S317"/>
  <c r="R317"/>
  <c r="Q317"/>
  <c r="V316"/>
  <c r="T316"/>
  <c r="S316"/>
  <c r="R316"/>
  <c r="Q316"/>
  <c r="V315"/>
  <c r="T315"/>
  <c r="S315"/>
  <c r="R315"/>
  <c r="Q315"/>
  <c r="V314"/>
  <c r="T314"/>
  <c r="S314"/>
  <c r="R314"/>
  <c r="Q314"/>
  <c r="V313"/>
  <c r="T313"/>
  <c r="S313"/>
  <c r="R313"/>
  <c r="Q313"/>
  <c r="V312"/>
  <c r="T312"/>
  <c r="S312"/>
  <c r="R312"/>
  <c r="Q312"/>
  <c r="V311"/>
  <c r="T311"/>
  <c r="S311"/>
  <c r="R311"/>
  <c r="Q311"/>
  <c r="V310"/>
  <c r="T310"/>
  <c r="S310"/>
  <c r="R310"/>
  <c r="Q310"/>
  <c r="V309"/>
  <c r="T309"/>
  <c r="S309"/>
  <c r="R309"/>
  <c r="Q309"/>
  <c r="V308"/>
  <c r="T308"/>
  <c r="S308"/>
  <c r="R308"/>
  <c r="Q308"/>
  <c r="V307"/>
  <c r="T307"/>
  <c r="S307"/>
  <c r="R307"/>
  <c r="Q307"/>
  <c r="V306"/>
  <c r="T306"/>
  <c r="S306"/>
  <c r="R306"/>
  <c r="Q306"/>
  <c r="V305"/>
  <c r="T305"/>
  <c r="S305"/>
  <c r="R305"/>
  <c r="Q305"/>
  <c r="V304"/>
  <c r="T304"/>
  <c r="S304"/>
  <c r="R304"/>
  <c r="Q304"/>
  <c r="V303"/>
  <c r="T303"/>
  <c r="S303"/>
  <c r="R303"/>
  <c r="Q303"/>
  <c r="V289"/>
  <c r="T289"/>
  <c r="S289"/>
  <c r="R289"/>
  <c r="Q289"/>
  <c r="V288"/>
  <c r="T288"/>
  <c r="S288"/>
  <c r="R288"/>
  <c r="Q288"/>
  <c r="V287"/>
  <c r="T287"/>
  <c r="S287"/>
  <c r="R287"/>
  <c r="Q287"/>
  <c r="V286"/>
  <c r="T286"/>
  <c r="S286"/>
  <c r="R286"/>
  <c r="Q286"/>
  <c r="V285"/>
  <c r="T285"/>
  <c r="S285"/>
  <c r="R285"/>
  <c r="Q285"/>
  <c r="V284"/>
  <c r="T284"/>
  <c r="S284"/>
  <c r="R284"/>
  <c r="Q284"/>
  <c r="V283"/>
  <c r="T283"/>
  <c r="S283"/>
  <c r="R283"/>
  <c r="Q283"/>
  <c r="V282"/>
  <c r="T282"/>
  <c r="S282"/>
  <c r="R282"/>
  <c r="Q282"/>
  <c r="V281"/>
  <c r="T281"/>
  <c r="S281"/>
  <c r="R281"/>
  <c r="Q281"/>
  <c r="V280"/>
  <c r="T280"/>
  <c r="S280"/>
  <c r="R280"/>
  <c r="Q280"/>
  <c r="V279"/>
  <c r="T279"/>
  <c r="S279"/>
  <c r="R279"/>
  <c r="Q279"/>
  <c r="V278"/>
  <c r="T278"/>
  <c r="S278"/>
  <c r="R278"/>
  <c r="Q278"/>
  <c r="V277"/>
  <c r="T277"/>
  <c r="S277"/>
  <c r="R277"/>
  <c r="Q277"/>
  <c r="V276"/>
  <c r="T276"/>
  <c r="S276"/>
  <c r="R276"/>
  <c r="Q276"/>
  <c r="V275"/>
  <c r="T275"/>
  <c r="S275"/>
  <c r="R275"/>
  <c r="Q275"/>
  <c r="V274"/>
  <c r="T274"/>
  <c r="S274"/>
  <c r="R274"/>
  <c r="Q274"/>
  <c r="V273"/>
  <c r="T273"/>
  <c r="S273"/>
  <c r="R273"/>
  <c r="Q273"/>
  <c r="V272"/>
  <c r="T272"/>
  <c r="S272"/>
  <c r="R272"/>
  <c r="Q272"/>
  <c r="V271"/>
  <c r="T271"/>
  <c r="S271"/>
  <c r="R271"/>
  <c r="Q271"/>
  <c r="V270"/>
  <c r="T270"/>
  <c r="S270"/>
  <c r="R270"/>
  <c r="Q270"/>
  <c r="V269"/>
  <c r="T269"/>
  <c r="S269"/>
  <c r="R269"/>
  <c r="Q269"/>
  <c r="V268"/>
  <c r="T268"/>
  <c r="S268"/>
  <c r="R268"/>
  <c r="Q268"/>
  <c r="V267"/>
  <c r="T267"/>
  <c r="S267"/>
  <c r="R267"/>
  <c r="Q267"/>
  <c r="V266"/>
  <c r="T266"/>
  <c r="S266"/>
  <c r="R266"/>
  <c r="Q266"/>
  <c r="V265"/>
  <c r="T265"/>
  <c r="S265"/>
  <c r="R265"/>
  <c r="Q265"/>
  <c r="V252"/>
  <c r="AL474" s="1"/>
  <c r="T252"/>
  <c r="AK474" s="1"/>
  <c r="AM474" s="1"/>
  <c r="S252"/>
  <c r="AI474" s="1"/>
  <c r="R252"/>
  <c r="AG474" s="1"/>
  <c r="Q252"/>
  <c r="AE474" s="1"/>
  <c r="V251"/>
  <c r="AL473" s="1"/>
  <c r="T251"/>
  <c r="AK473" s="1"/>
  <c r="S251"/>
  <c r="AI473" s="1"/>
  <c r="R251"/>
  <c r="AG473" s="1"/>
  <c r="Q251"/>
  <c r="AE473" s="1"/>
  <c r="V250"/>
  <c r="AL472" s="1"/>
  <c r="T250"/>
  <c r="AK472" s="1"/>
  <c r="AM472" s="1"/>
  <c r="S250"/>
  <c r="AI472" s="1"/>
  <c r="R250"/>
  <c r="AG472" s="1"/>
  <c r="Q250"/>
  <c r="AE472" s="1"/>
  <c r="V249"/>
  <c r="AL471" s="1"/>
  <c r="T249"/>
  <c r="AK471" s="1"/>
  <c r="S249"/>
  <c r="AI471" s="1"/>
  <c r="R249"/>
  <c r="AG471" s="1"/>
  <c r="Q249"/>
  <c r="AE471" s="1"/>
  <c r="V248"/>
  <c r="AL470" s="1"/>
  <c r="T248"/>
  <c r="AK470" s="1"/>
  <c r="AM470" s="1"/>
  <c r="E27" i="3" s="1"/>
  <c r="L27" s="1"/>
  <c r="S248" i="1"/>
  <c r="AI470" s="1"/>
  <c r="R248"/>
  <c r="AG470" s="1"/>
  <c r="Q248"/>
  <c r="AE470" s="1"/>
  <c r="V247"/>
  <c r="AL469" s="1"/>
  <c r="T247"/>
  <c r="AK469" s="1"/>
  <c r="S247"/>
  <c r="AI469" s="1"/>
  <c r="R247"/>
  <c r="AG469" s="1"/>
  <c r="Q247"/>
  <c r="AE469" s="1"/>
  <c r="V246"/>
  <c r="AL468" s="1"/>
  <c r="T246"/>
  <c r="AK468" s="1"/>
  <c r="AM468" s="1"/>
  <c r="E25" i="3" s="1"/>
  <c r="L25" s="1"/>
  <c r="S246" i="1"/>
  <c r="AI468" s="1"/>
  <c r="R246"/>
  <c r="AG468" s="1"/>
  <c r="Q246"/>
  <c r="AE468" s="1"/>
  <c r="V245"/>
  <c r="AL467" s="1"/>
  <c r="T245"/>
  <c r="AK467" s="1"/>
  <c r="S245"/>
  <c r="AI467" s="1"/>
  <c r="R245"/>
  <c r="AG467" s="1"/>
  <c r="Q245"/>
  <c r="AE467" s="1"/>
  <c r="V244"/>
  <c r="AL466" s="1"/>
  <c r="T244"/>
  <c r="AK466" s="1"/>
  <c r="AM466" s="1"/>
  <c r="E23" i="3" s="1"/>
  <c r="L23" s="1"/>
  <c r="S244" i="1"/>
  <c r="AI466" s="1"/>
  <c r="R244"/>
  <c r="AG466" s="1"/>
  <c r="Q244"/>
  <c r="AE466" s="1"/>
  <c r="V243"/>
  <c r="AL465" s="1"/>
  <c r="T243"/>
  <c r="AK465" s="1"/>
  <c r="S243"/>
  <c r="AI465" s="1"/>
  <c r="R243"/>
  <c r="AG465" s="1"/>
  <c r="Q243"/>
  <c r="AE465" s="1"/>
  <c r="V242"/>
  <c r="AL464" s="1"/>
  <c r="T242"/>
  <c r="AK464" s="1"/>
  <c r="AM464" s="1"/>
  <c r="E21" i="3" s="1"/>
  <c r="L21" s="1"/>
  <c r="S242" i="1"/>
  <c r="AI464" s="1"/>
  <c r="R242"/>
  <c r="AG464" s="1"/>
  <c r="Q242"/>
  <c r="AE464" s="1"/>
  <c r="V241"/>
  <c r="AL463" s="1"/>
  <c r="T241"/>
  <c r="AK463" s="1"/>
  <c r="S241"/>
  <c r="AI463" s="1"/>
  <c r="R241"/>
  <c r="AG463" s="1"/>
  <c r="Q241"/>
  <c r="AE463" s="1"/>
  <c r="V240"/>
  <c r="AL462" s="1"/>
  <c r="T240"/>
  <c r="AK462" s="1"/>
  <c r="AM462" s="1"/>
  <c r="E19" i="3" s="1"/>
  <c r="L19" s="1"/>
  <c r="S240" i="1"/>
  <c r="AI462" s="1"/>
  <c r="R240"/>
  <c r="AG462" s="1"/>
  <c r="Q240"/>
  <c r="AE462" s="1"/>
  <c r="V239"/>
  <c r="AL461" s="1"/>
  <c r="T239"/>
  <c r="AK461" s="1"/>
  <c r="S239"/>
  <c r="AI461" s="1"/>
  <c r="R239"/>
  <c r="AG461" s="1"/>
  <c r="Q239"/>
  <c r="AE461" s="1"/>
  <c r="V238"/>
  <c r="AL460" s="1"/>
  <c r="T238"/>
  <c r="AK460" s="1"/>
  <c r="AM460" s="1"/>
  <c r="E17" i="3" s="1"/>
  <c r="L17" s="1"/>
  <c r="S238" i="1"/>
  <c r="AI460" s="1"/>
  <c r="R238"/>
  <c r="AG460" s="1"/>
  <c r="Q238"/>
  <c r="AE460" s="1"/>
  <c r="V237"/>
  <c r="AL459" s="1"/>
  <c r="T237"/>
  <c r="AK459" s="1"/>
  <c r="S237"/>
  <c r="AI459" s="1"/>
  <c r="R237"/>
  <c r="AG459" s="1"/>
  <c r="Q237"/>
  <c r="AE459" s="1"/>
  <c r="V236"/>
  <c r="AL458" s="1"/>
  <c r="T236"/>
  <c r="AK458" s="1"/>
  <c r="AM458" s="1"/>
  <c r="E15" i="3" s="1"/>
  <c r="L15" s="1"/>
  <c r="S236" i="1"/>
  <c r="AI458" s="1"/>
  <c r="R236"/>
  <c r="AG458" s="1"/>
  <c r="Q236"/>
  <c r="AE458" s="1"/>
  <c r="V235"/>
  <c r="AL457" s="1"/>
  <c r="T235"/>
  <c r="AK457" s="1"/>
  <c r="S235"/>
  <c r="AI457" s="1"/>
  <c r="R235"/>
  <c r="AG457" s="1"/>
  <c r="Q235"/>
  <c r="AE457" s="1"/>
  <c r="V234"/>
  <c r="AL456" s="1"/>
  <c r="T234"/>
  <c r="AK456" s="1"/>
  <c r="AM456" s="1"/>
  <c r="E13" i="3" s="1"/>
  <c r="L13" s="1"/>
  <c r="S234" i="1"/>
  <c r="AI456" s="1"/>
  <c r="R234"/>
  <c r="AG456" s="1"/>
  <c r="Q234"/>
  <c r="AE456" s="1"/>
  <c r="V233"/>
  <c r="AL455" s="1"/>
  <c r="T233"/>
  <c r="AK455" s="1"/>
  <c r="S233"/>
  <c r="AI455" s="1"/>
  <c r="R233"/>
  <c r="AG455" s="1"/>
  <c r="Q233"/>
  <c r="AE455" s="1"/>
  <c r="V232"/>
  <c r="AL454" s="1"/>
  <c r="T232"/>
  <c r="AK454" s="1"/>
  <c r="AM454" s="1"/>
  <c r="E11" i="3" s="1"/>
  <c r="L11" s="1"/>
  <c r="S232" i="1"/>
  <c r="AI454" s="1"/>
  <c r="R232"/>
  <c r="AG454" s="1"/>
  <c r="Q232"/>
  <c r="AE454" s="1"/>
  <c r="V231"/>
  <c r="AL453" s="1"/>
  <c r="T231"/>
  <c r="AK453" s="1"/>
  <c r="S231"/>
  <c r="AI453" s="1"/>
  <c r="R231"/>
  <c r="AG453" s="1"/>
  <c r="Q231"/>
  <c r="AE453" s="1"/>
  <c r="V230"/>
  <c r="AL452" s="1"/>
  <c r="T230"/>
  <c r="AK452" s="1"/>
  <c r="AM452" s="1"/>
  <c r="E9" i="3" s="1"/>
  <c r="L9" s="1"/>
  <c r="S230" i="1"/>
  <c r="AI452" s="1"/>
  <c r="R230"/>
  <c r="AG452" s="1"/>
  <c r="Q230"/>
  <c r="AE452" s="1"/>
  <c r="V229"/>
  <c r="AL451" s="1"/>
  <c r="T229"/>
  <c r="AK451" s="1"/>
  <c r="S229"/>
  <c r="AI451" s="1"/>
  <c r="R229"/>
  <c r="AG451" s="1"/>
  <c r="Q229"/>
  <c r="AE451" s="1"/>
  <c r="V228"/>
  <c r="AL450" s="1"/>
  <c r="T228"/>
  <c r="S228"/>
  <c r="R228"/>
  <c r="AG450" s="1"/>
  <c r="Q228"/>
  <c r="V215"/>
  <c r="T215"/>
  <c r="S215"/>
  <c r="R215"/>
  <c r="Q215"/>
  <c r="V214"/>
  <c r="T214"/>
  <c r="S214"/>
  <c r="R214"/>
  <c r="Q214"/>
  <c r="V213"/>
  <c r="T213"/>
  <c r="S213"/>
  <c r="R213"/>
  <c r="Q213"/>
  <c r="V212"/>
  <c r="T212"/>
  <c r="S212"/>
  <c r="R212"/>
  <c r="Q212"/>
  <c r="V211"/>
  <c r="T211"/>
  <c r="S211"/>
  <c r="R211"/>
  <c r="Q211"/>
  <c r="V210"/>
  <c r="T210"/>
  <c r="S210"/>
  <c r="R210"/>
  <c r="Q210"/>
  <c r="V209"/>
  <c r="T209"/>
  <c r="S209"/>
  <c r="R209"/>
  <c r="Q209"/>
  <c r="V208"/>
  <c r="T208"/>
  <c r="S208"/>
  <c r="R208"/>
  <c r="Q208"/>
  <c r="V207"/>
  <c r="T207"/>
  <c r="S207"/>
  <c r="R207"/>
  <c r="Q207"/>
  <c r="V206"/>
  <c r="T206"/>
  <c r="S206"/>
  <c r="R206"/>
  <c r="Q206"/>
  <c r="V205"/>
  <c r="T205"/>
  <c r="S205"/>
  <c r="R205"/>
  <c r="Q205"/>
  <c r="V204"/>
  <c r="T204"/>
  <c r="S204"/>
  <c r="R204"/>
  <c r="Q204"/>
  <c r="V203"/>
  <c r="T203"/>
  <c r="S203"/>
  <c r="R203"/>
  <c r="Q203"/>
  <c r="V202"/>
  <c r="T202"/>
  <c r="S202"/>
  <c r="R202"/>
  <c r="Q202"/>
  <c r="V201"/>
  <c r="T201"/>
  <c r="S201"/>
  <c r="R201"/>
  <c r="Q201"/>
  <c r="V200"/>
  <c r="T200"/>
  <c r="S200"/>
  <c r="R200"/>
  <c r="Q200"/>
  <c r="V199"/>
  <c r="T199"/>
  <c r="S199"/>
  <c r="R199"/>
  <c r="Q199"/>
  <c r="V198"/>
  <c r="T198"/>
  <c r="S198"/>
  <c r="R198"/>
  <c r="Q198"/>
  <c r="V197"/>
  <c r="T197"/>
  <c r="S197"/>
  <c r="R197"/>
  <c r="Q197"/>
  <c r="V196"/>
  <c r="T196"/>
  <c r="S196"/>
  <c r="R196"/>
  <c r="Q196"/>
  <c r="V195"/>
  <c r="T195"/>
  <c r="S195"/>
  <c r="R195"/>
  <c r="Q195"/>
  <c r="V194"/>
  <c r="T194"/>
  <c r="S194"/>
  <c r="R194"/>
  <c r="Q194"/>
  <c r="V193"/>
  <c r="T193"/>
  <c r="S193"/>
  <c r="R193"/>
  <c r="Q193"/>
  <c r="V192"/>
  <c r="T192"/>
  <c r="S192"/>
  <c r="R192"/>
  <c r="Q192"/>
  <c r="V191"/>
  <c r="T191"/>
  <c r="S191"/>
  <c r="R191"/>
  <c r="Q191"/>
  <c r="V178"/>
  <c r="T178"/>
  <c r="S178"/>
  <c r="R178"/>
  <c r="Q178"/>
  <c r="V177"/>
  <c r="T177"/>
  <c r="S177"/>
  <c r="R177"/>
  <c r="Q177"/>
  <c r="V176"/>
  <c r="T176"/>
  <c r="S176"/>
  <c r="R176"/>
  <c r="Q176"/>
  <c r="V175"/>
  <c r="T175"/>
  <c r="S175"/>
  <c r="R175"/>
  <c r="Q175"/>
  <c r="V174"/>
  <c r="T174"/>
  <c r="S174"/>
  <c r="R174"/>
  <c r="Q174"/>
  <c r="V173"/>
  <c r="T173"/>
  <c r="S173"/>
  <c r="R173"/>
  <c r="Q173"/>
  <c r="V172"/>
  <c r="T172"/>
  <c r="S172"/>
  <c r="R172"/>
  <c r="Q172"/>
  <c r="V171"/>
  <c r="T171"/>
  <c r="S171"/>
  <c r="R171"/>
  <c r="Q171"/>
  <c r="V170"/>
  <c r="T170"/>
  <c r="S170"/>
  <c r="R170"/>
  <c r="Q170"/>
  <c r="V169"/>
  <c r="T169"/>
  <c r="S169"/>
  <c r="R169"/>
  <c r="Q169"/>
  <c r="V168"/>
  <c r="T168"/>
  <c r="S168"/>
  <c r="R168"/>
  <c r="Q168"/>
  <c r="V167"/>
  <c r="T167"/>
  <c r="S167"/>
  <c r="R167"/>
  <c r="Q167"/>
  <c r="V166"/>
  <c r="T166"/>
  <c r="S166"/>
  <c r="R166"/>
  <c r="Q166"/>
  <c r="V165"/>
  <c r="T165"/>
  <c r="S165"/>
  <c r="R165"/>
  <c r="Q165"/>
  <c r="V164"/>
  <c r="T164"/>
  <c r="S164"/>
  <c r="R164"/>
  <c r="Q164"/>
  <c r="V163"/>
  <c r="T163"/>
  <c r="S163"/>
  <c r="R163"/>
  <c r="Q163"/>
  <c r="V162"/>
  <c r="T162"/>
  <c r="S162"/>
  <c r="R162"/>
  <c r="Q162"/>
  <c r="V161"/>
  <c r="T161"/>
  <c r="S161"/>
  <c r="R161"/>
  <c r="Q161"/>
  <c r="V160"/>
  <c r="T160"/>
  <c r="S160"/>
  <c r="R160"/>
  <c r="Q160"/>
  <c r="V159"/>
  <c r="T159"/>
  <c r="S159"/>
  <c r="R159"/>
  <c r="Q159"/>
  <c r="V158"/>
  <c r="T158"/>
  <c r="S158"/>
  <c r="R158"/>
  <c r="Q158"/>
  <c r="V157"/>
  <c r="T157"/>
  <c r="S157"/>
  <c r="R157"/>
  <c r="Q157"/>
  <c r="V156"/>
  <c r="T156"/>
  <c r="S156"/>
  <c r="R156"/>
  <c r="Q156"/>
  <c r="V155"/>
  <c r="T155"/>
  <c r="S155"/>
  <c r="R155"/>
  <c r="Q155"/>
  <c r="V154"/>
  <c r="T154"/>
  <c r="S154"/>
  <c r="R154"/>
  <c r="Q154"/>
  <c r="V141"/>
  <c r="T141"/>
  <c r="S141"/>
  <c r="R141"/>
  <c r="Q141"/>
  <c r="V140"/>
  <c r="T140"/>
  <c r="S140"/>
  <c r="R140"/>
  <c r="Q140"/>
  <c r="V139"/>
  <c r="T139"/>
  <c r="S139"/>
  <c r="R139"/>
  <c r="Q139"/>
  <c r="V138"/>
  <c r="T138"/>
  <c r="S138"/>
  <c r="R138"/>
  <c r="Q138"/>
  <c r="V137"/>
  <c r="T137"/>
  <c r="S137"/>
  <c r="R137"/>
  <c r="Q137"/>
  <c r="V136"/>
  <c r="T136"/>
  <c r="S136"/>
  <c r="R136"/>
  <c r="Q136"/>
  <c r="V135"/>
  <c r="T135"/>
  <c r="S135"/>
  <c r="R135"/>
  <c r="Q135"/>
  <c r="V134"/>
  <c r="T134"/>
  <c r="S134"/>
  <c r="R134"/>
  <c r="Q134"/>
  <c r="V133"/>
  <c r="T133"/>
  <c r="S133"/>
  <c r="R133"/>
  <c r="Q133"/>
  <c r="V132"/>
  <c r="T132"/>
  <c r="S132"/>
  <c r="R132"/>
  <c r="Q132"/>
  <c r="V131"/>
  <c r="T131"/>
  <c r="S131"/>
  <c r="R131"/>
  <c r="Q131"/>
  <c r="V130"/>
  <c r="T130"/>
  <c r="S130"/>
  <c r="R130"/>
  <c r="Q130"/>
  <c r="V129"/>
  <c r="T129"/>
  <c r="S129"/>
  <c r="R129"/>
  <c r="Q129"/>
  <c r="V128"/>
  <c r="T128"/>
  <c r="S128"/>
  <c r="R128"/>
  <c r="Q128"/>
  <c r="V127"/>
  <c r="T127"/>
  <c r="S127"/>
  <c r="R127"/>
  <c r="Q127"/>
  <c r="V126"/>
  <c r="T126"/>
  <c r="S126"/>
  <c r="R126"/>
  <c r="Q126"/>
  <c r="V125"/>
  <c r="T125"/>
  <c r="S125"/>
  <c r="R125"/>
  <c r="Q125"/>
  <c r="V124"/>
  <c r="T124"/>
  <c r="S124"/>
  <c r="R124"/>
  <c r="Q124"/>
  <c r="V123"/>
  <c r="T123"/>
  <c r="S123"/>
  <c r="R123"/>
  <c r="Q123"/>
  <c r="V122"/>
  <c r="T122"/>
  <c r="S122"/>
  <c r="R122"/>
  <c r="Q122"/>
  <c r="V121"/>
  <c r="T121"/>
  <c r="S121"/>
  <c r="R121"/>
  <c r="Q121"/>
  <c r="V120"/>
  <c r="T120"/>
  <c r="S120"/>
  <c r="R120"/>
  <c r="Q120"/>
  <c r="V119"/>
  <c r="T119"/>
  <c r="S119"/>
  <c r="R119"/>
  <c r="Q119"/>
  <c r="V118"/>
  <c r="T118"/>
  <c r="S118"/>
  <c r="R118"/>
  <c r="Q118"/>
  <c r="V117"/>
  <c r="T117"/>
  <c r="S117"/>
  <c r="R117"/>
  <c r="Q117"/>
  <c r="V104"/>
  <c r="T104"/>
  <c r="S104"/>
  <c r="R104"/>
  <c r="Q104"/>
  <c r="V103"/>
  <c r="T103"/>
  <c r="S103"/>
  <c r="R103"/>
  <c r="Q103"/>
  <c r="V102"/>
  <c r="T102"/>
  <c r="S102"/>
  <c r="R102"/>
  <c r="Q102"/>
  <c r="V101"/>
  <c r="T101"/>
  <c r="S101"/>
  <c r="R101"/>
  <c r="Q101"/>
  <c r="V100"/>
  <c r="T100"/>
  <c r="S100"/>
  <c r="R100"/>
  <c r="Q100"/>
  <c r="V99"/>
  <c r="T99"/>
  <c r="S99"/>
  <c r="R99"/>
  <c r="Q99"/>
  <c r="V98"/>
  <c r="T98"/>
  <c r="S98"/>
  <c r="R98"/>
  <c r="Q98"/>
  <c r="V97"/>
  <c r="T97"/>
  <c r="S97"/>
  <c r="R97"/>
  <c r="Q97"/>
  <c r="V96"/>
  <c r="T96"/>
  <c r="S96"/>
  <c r="R96"/>
  <c r="Q96"/>
  <c r="V95"/>
  <c r="T95"/>
  <c r="S95"/>
  <c r="R95"/>
  <c r="Q95"/>
  <c r="V94"/>
  <c r="T94"/>
  <c r="S94"/>
  <c r="R94"/>
  <c r="Q94"/>
  <c r="V93"/>
  <c r="T93"/>
  <c r="S93"/>
  <c r="R93"/>
  <c r="Q93"/>
  <c r="V92"/>
  <c r="T92"/>
  <c r="S92"/>
  <c r="R92"/>
  <c r="Q92"/>
  <c r="V91"/>
  <c r="T91"/>
  <c r="S91"/>
  <c r="R91"/>
  <c r="Q91"/>
  <c r="V90"/>
  <c r="T90"/>
  <c r="S90"/>
  <c r="R90"/>
  <c r="Q90"/>
  <c r="V89"/>
  <c r="T89"/>
  <c r="S89"/>
  <c r="R89"/>
  <c r="Q89"/>
  <c r="V88"/>
  <c r="T88"/>
  <c r="S88"/>
  <c r="R88"/>
  <c r="Q88"/>
  <c r="V87"/>
  <c r="T87"/>
  <c r="S87"/>
  <c r="R87"/>
  <c r="Q87"/>
  <c r="V86"/>
  <c r="T86"/>
  <c r="S86"/>
  <c r="R86"/>
  <c r="Q86"/>
  <c r="V85"/>
  <c r="T85"/>
  <c r="S85"/>
  <c r="R85"/>
  <c r="Q85"/>
  <c r="V84"/>
  <c r="T84"/>
  <c r="S84"/>
  <c r="R84"/>
  <c r="Q84"/>
  <c r="V83"/>
  <c r="T83"/>
  <c r="S83"/>
  <c r="R83"/>
  <c r="Q83"/>
  <c r="V82"/>
  <c r="T82"/>
  <c r="S82"/>
  <c r="R82"/>
  <c r="Q82"/>
  <c r="V81"/>
  <c r="T81"/>
  <c r="S81"/>
  <c r="R81"/>
  <c r="Q81"/>
  <c r="V80"/>
  <c r="T80"/>
  <c r="S80"/>
  <c r="R80"/>
  <c r="Q80"/>
  <c r="V67"/>
  <c r="T67"/>
  <c r="S67"/>
  <c r="R67"/>
  <c r="Q67"/>
  <c r="V66"/>
  <c r="T66"/>
  <c r="S66"/>
  <c r="R66"/>
  <c r="Q66"/>
  <c r="V65"/>
  <c r="T65"/>
  <c r="S65"/>
  <c r="R65"/>
  <c r="Q65"/>
  <c r="V64"/>
  <c r="T64"/>
  <c r="S64"/>
  <c r="R64"/>
  <c r="Q64"/>
  <c r="V63"/>
  <c r="T63"/>
  <c r="S63"/>
  <c r="R63"/>
  <c r="Q63"/>
  <c r="V62"/>
  <c r="T62"/>
  <c r="S62"/>
  <c r="R62"/>
  <c r="Q62"/>
  <c r="V61"/>
  <c r="T61"/>
  <c r="S61"/>
  <c r="R61"/>
  <c r="Q61"/>
  <c r="V60"/>
  <c r="T60"/>
  <c r="S60"/>
  <c r="R60"/>
  <c r="Q60"/>
  <c r="V59"/>
  <c r="T59"/>
  <c r="S59"/>
  <c r="R59"/>
  <c r="Q59"/>
  <c r="V58"/>
  <c r="T58"/>
  <c r="S58"/>
  <c r="R58"/>
  <c r="Q58"/>
  <c r="V57"/>
  <c r="T57"/>
  <c r="S57"/>
  <c r="R57"/>
  <c r="Q57"/>
  <c r="V56"/>
  <c r="T56"/>
  <c r="S56"/>
  <c r="R56"/>
  <c r="Q56"/>
  <c r="V55"/>
  <c r="T55"/>
  <c r="S55"/>
  <c r="R55"/>
  <c r="Q55"/>
  <c r="V54"/>
  <c r="T54"/>
  <c r="S54"/>
  <c r="R54"/>
  <c r="Q54"/>
  <c r="V53"/>
  <c r="T53"/>
  <c r="S53"/>
  <c r="R53"/>
  <c r="Q53"/>
  <c r="V52"/>
  <c r="T52"/>
  <c r="AK200" s="1"/>
  <c r="S52"/>
  <c r="R52"/>
  <c r="Q52"/>
  <c r="V51"/>
  <c r="T51"/>
  <c r="S51"/>
  <c r="R51"/>
  <c r="Q51"/>
  <c r="V50"/>
  <c r="T50"/>
  <c r="AK198" s="1"/>
  <c r="S50"/>
  <c r="R50"/>
  <c r="Q50"/>
  <c r="V49"/>
  <c r="T49"/>
  <c r="S49"/>
  <c r="R49"/>
  <c r="Q49"/>
  <c r="V48"/>
  <c r="T48"/>
  <c r="AK196" s="1"/>
  <c r="S48"/>
  <c r="R48"/>
  <c r="Q48"/>
  <c r="V47"/>
  <c r="T47"/>
  <c r="S47"/>
  <c r="AI195" s="1"/>
  <c r="R47"/>
  <c r="Q47"/>
  <c r="V46"/>
  <c r="T46"/>
  <c r="AK194" s="1"/>
  <c r="S46"/>
  <c r="R46"/>
  <c r="AG194" s="1"/>
  <c r="Q46"/>
  <c r="V45"/>
  <c r="T45"/>
  <c r="S45"/>
  <c r="AI193" s="1"/>
  <c r="R45"/>
  <c r="Q45"/>
  <c r="V44"/>
  <c r="T44"/>
  <c r="AK192" s="1"/>
  <c r="S44"/>
  <c r="R44"/>
  <c r="AG192" s="1"/>
  <c r="Q44"/>
  <c r="V43"/>
  <c r="T43"/>
  <c r="S43"/>
  <c r="R43"/>
  <c r="Q43"/>
  <c r="AK193"/>
  <c r="AK195"/>
  <c r="AK197"/>
  <c r="AK199"/>
  <c r="AK201"/>
  <c r="AK202"/>
  <c r="AK203"/>
  <c r="AK204"/>
  <c r="AK205"/>
  <c r="AK206"/>
  <c r="AK207"/>
  <c r="AK208"/>
  <c r="AK209"/>
  <c r="AK210"/>
  <c r="AK211"/>
  <c r="AK212"/>
  <c r="AK213"/>
  <c r="AK214"/>
  <c r="AK215"/>
  <c r="AK191"/>
  <c r="AI192"/>
  <c r="AI194"/>
  <c r="AI196"/>
  <c r="AI197"/>
  <c r="AI191"/>
  <c r="AG193"/>
  <c r="AG195"/>
  <c r="AG196"/>
  <c r="AG197"/>
  <c r="AM451" l="1"/>
  <c r="E8" i="3" s="1"/>
  <c r="L8" s="1"/>
  <c r="AM453" i="1"/>
  <c r="E10" i="3" s="1"/>
  <c r="L10" s="1"/>
  <c r="AM455" i="1"/>
  <c r="E12" i="3" s="1"/>
  <c r="L12" s="1"/>
  <c r="AM457" i="1"/>
  <c r="E14" i="3" s="1"/>
  <c r="L14" s="1"/>
  <c r="AM459" i="1"/>
  <c r="E16" i="3" s="1"/>
  <c r="L16" s="1"/>
  <c r="AM461" i="1"/>
  <c r="E18" i="3" s="1"/>
  <c r="L18" s="1"/>
  <c r="AM463" i="1"/>
  <c r="E20" i="3" s="1"/>
  <c r="L20" s="1"/>
  <c r="AM465" i="1"/>
  <c r="E22" i="3" s="1"/>
  <c r="L22" s="1"/>
  <c r="AM467" i="1"/>
  <c r="E24" i="3" s="1"/>
  <c r="L24" s="1"/>
  <c r="AM469" i="1"/>
  <c r="E26" i="3" s="1"/>
  <c r="L26" s="1"/>
  <c r="AM471" i="1"/>
  <c r="AM473"/>
  <c r="AG215"/>
  <c r="AG214"/>
  <c r="AG213"/>
  <c r="AG212"/>
  <c r="AG211"/>
  <c r="F25" i="5"/>
  <c r="AG210" i="1"/>
  <c r="F24" i="5"/>
  <c r="AG209" i="1"/>
  <c r="F23" i="5"/>
  <c r="AG208" i="1"/>
  <c r="F22" i="5"/>
  <c r="AG207" i="1"/>
  <c r="F21" i="5"/>
  <c r="AG206" i="1"/>
  <c r="F20" i="5"/>
  <c r="AG205" i="1"/>
  <c r="F19" i="5"/>
  <c r="AG204" i="1"/>
  <c r="F18" i="5"/>
  <c r="AG203" i="1"/>
  <c r="F17" i="5"/>
  <c r="AG202" i="1"/>
  <c r="F16" i="5"/>
  <c r="AG201" i="1"/>
  <c r="F15" i="5"/>
  <c r="AG200" i="1"/>
  <c r="F14" i="5"/>
  <c r="AG199" i="1"/>
  <c r="F13" i="5"/>
  <c r="AG198" i="1"/>
  <c r="F12" i="5"/>
  <c r="AI215" i="1"/>
  <c r="AI214"/>
  <c r="AI213"/>
  <c r="AI212"/>
  <c r="AI211"/>
  <c r="E25" i="5"/>
  <c r="I25" s="1"/>
  <c r="AI210" i="1"/>
  <c r="E24" i="5"/>
  <c r="I24" s="1"/>
  <c r="AI209" i="1"/>
  <c r="E23" i="5"/>
  <c r="I23" s="1"/>
  <c r="AI208" i="1"/>
  <c r="E22" i="5"/>
  <c r="I22" s="1"/>
  <c r="AI207" i="1"/>
  <c r="E21" i="5"/>
  <c r="I21" s="1"/>
  <c r="AI206" i="1"/>
  <c r="E20" i="5"/>
  <c r="I20" s="1"/>
  <c r="AI205" i="1"/>
  <c r="E19" i="5"/>
  <c r="I19" s="1"/>
  <c r="AI204" i="1"/>
  <c r="E18" i="5"/>
  <c r="I18" s="1"/>
  <c r="AI203" i="1"/>
  <c r="E17" i="5"/>
  <c r="I17" s="1"/>
  <c r="AI202" i="1"/>
  <c r="E16" i="5"/>
  <c r="I16" s="1"/>
  <c r="AI201" i="1"/>
  <c r="E15" i="5"/>
  <c r="I15" s="1"/>
  <c r="AI200" i="1"/>
  <c r="E14" i="5"/>
  <c r="I14" s="1"/>
  <c r="AI199" i="1"/>
  <c r="E13" i="5"/>
  <c r="I13" s="1"/>
  <c r="AI198" i="1"/>
  <c r="E12" i="5"/>
  <c r="I12" s="1"/>
  <c r="F6"/>
  <c r="E6"/>
  <c r="I6" s="1"/>
  <c r="F7"/>
  <c r="E7"/>
  <c r="I7" s="1"/>
  <c r="F8"/>
  <c r="E8"/>
  <c r="I8" s="1"/>
  <c r="F9"/>
  <c r="E9"/>
  <c r="I9" s="1"/>
  <c r="F10"/>
  <c r="E10"/>
  <c r="I10" s="1"/>
  <c r="F11"/>
  <c r="E11"/>
  <c r="I11" s="1"/>
  <c r="AG191" i="1"/>
  <c r="F5" i="5"/>
  <c r="E5"/>
  <c r="I5" s="1"/>
  <c r="AE450" i="1"/>
  <c r="AI450"/>
  <c r="AK450"/>
  <c r="AM450" s="1"/>
  <c r="E7" i="3" s="1"/>
  <c r="L7" s="1"/>
  <c r="AL191" i="1"/>
  <c r="AL192"/>
  <c r="AM192" s="1"/>
  <c r="E8" i="2" s="1"/>
  <c r="C7" i="6" s="1"/>
  <c r="AL193" i="1"/>
  <c r="AM193" s="1"/>
  <c r="E9" i="2" s="1"/>
  <c r="C8" i="6" s="1"/>
  <c r="AL194" i="1"/>
  <c r="AM194" s="1"/>
  <c r="E10" i="2" s="1"/>
  <c r="C9" i="6" s="1"/>
  <c r="AL195" i="1"/>
  <c r="AM195" s="1"/>
  <c r="E11" i="2" s="1"/>
  <c r="C10" i="6" s="1"/>
  <c r="AL196" i="1"/>
  <c r="AM196" s="1"/>
  <c r="E12" i="2" s="1"/>
  <c r="C11" i="6" s="1"/>
  <c r="AL197" i="1"/>
  <c r="AM197" s="1"/>
  <c r="E13" i="2" s="1"/>
  <c r="C12" i="6" s="1"/>
  <c r="AL198" i="1"/>
  <c r="AM198" s="1"/>
  <c r="E14" i="2" s="1"/>
  <c r="C13" i="6" s="1"/>
  <c r="AL199" i="1"/>
  <c r="AM199" s="1"/>
  <c r="E15" i="2" s="1"/>
  <c r="C14" i="6" s="1"/>
  <c r="AL200" i="1"/>
  <c r="AM200" s="1"/>
  <c r="E16" i="2" s="1"/>
  <c r="C15" i="6" s="1"/>
  <c r="AL201" i="1"/>
  <c r="AM201" s="1"/>
  <c r="E17" i="2" s="1"/>
  <c r="C16" i="6" s="1"/>
  <c r="AL202" i="1"/>
  <c r="AM202" s="1"/>
  <c r="E18" i="2" s="1"/>
  <c r="C17" i="6" s="1"/>
  <c r="AL203" i="1"/>
  <c r="AM203" s="1"/>
  <c r="E19" i="2" s="1"/>
  <c r="C18" i="6" s="1"/>
  <c r="AL204" i="1"/>
  <c r="AM204" s="1"/>
  <c r="E20" i="2" s="1"/>
  <c r="C19" i="6" s="1"/>
  <c r="AL205" i="1"/>
  <c r="AM205" s="1"/>
  <c r="E21" i="2" s="1"/>
  <c r="C20" i="6" s="1"/>
  <c r="AL206" i="1"/>
  <c r="AM206" s="1"/>
  <c r="E22" i="2" s="1"/>
  <c r="C21" i="6" s="1"/>
  <c r="AL207" i="1"/>
  <c r="AM207" s="1"/>
  <c r="E23" i="2" s="1"/>
  <c r="C22" i="6" s="1"/>
  <c r="AL208" i="1"/>
  <c r="AM208" s="1"/>
  <c r="E24" i="2" s="1"/>
  <c r="C23" i="6" s="1"/>
  <c r="AL209" i="1"/>
  <c r="AM209" s="1"/>
  <c r="E25" i="2" s="1"/>
  <c r="C24" i="6" s="1"/>
  <c r="AL210" i="1"/>
  <c r="AM210" s="1"/>
  <c r="E26" i="2" s="1"/>
  <c r="C25" i="6" s="1"/>
  <c r="AL211" i="1"/>
  <c r="AM211" s="1"/>
  <c r="E27" i="2" s="1"/>
  <c r="C26" i="6" s="1"/>
  <c r="AL212" i="1"/>
  <c r="AM212" s="1"/>
  <c r="AL213"/>
  <c r="AM213" s="1"/>
  <c r="AL214"/>
  <c r="AM214" s="1"/>
  <c r="AL215"/>
  <c r="AM215" s="1"/>
  <c r="E31" i="2" s="1"/>
  <c r="L31" l="1"/>
  <c r="C30" i="6"/>
  <c r="L30" s="1"/>
  <c r="L8" i="2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AM191" i="1"/>
  <c r="E7" i="2" s="1"/>
  <c r="C6" i="6" s="1"/>
  <c r="AE215" i="1" l="1"/>
  <c r="AE214"/>
  <c r="AE213"/>
  <c r="AE212"/>
  <c r="AE211"/>
  <c r="G25" i="5"/>
  <c r="H25" s="1"/>
  <c r="K26" i="6" s="1"/>
  <c r="L26" s="1"/>
  <c r="AE210" i="1"/>
  <c r="G24" i="5"/>
  <c r="H24" s="1"/>
  <c r="K25" i="6" s="1"/>
  <c r="L25" s="1"/>
  <c r="AE209" i="1"/>
  <c r="G23" i="5"/>
  <c r="H23" s="1"/>
  <c r="K24" i="6" s="1"/>
  <c r="L24" s="1"/>
  <c r="AE208" i="1"/>
  <c r="G22" i="5"/>
  <c r="H22" s="1"/>
  <c r="K23" i="6" s="1"/>
  <c r="L23" s="1"/>
  <c r="AE207" i="1"/>
  <c r="G21" i="5"/>
  <c r="H21" s="1"/>
  <c r="K22" i="6" s="1"/>
  <c r="L22" s="1"/>
  <c r="AE206" i="1"/>
  <c r="G20" i="5"/>
  <c r="H20" s="1"/>
  <c r="K21" i="6" s="1"/>
  <c r="L21" s="1"/>
  <c r="AE205" i="1"/>
  <c r="G19" i="5"/>
  <c r="H19" s="1"/>
  <c r="K20" i="6" s="1"/>
  <c r="L20" s="1"/>
  <c r="AE204" i="1"/>
  <c r="G18" i="5"/>
  <c r="H18" s="1"/>
  <c r="K19" i="6" s="1"/>
  <c r="L19" s="1"/>
  <c r="AE203" i="1"/>
  <c r="G17" i="5"/>
  <c r="H17" s="1"/>
  <c r="K18" i="6" s="1"/>
  <c r="L18" s="1"/>
  <c r="AE202" i="1"/>
  <c r="G16" i="5"/>
  <c r="H16" s="1"/>
  <c r="K17" i="6" s="1"/>
  <c r="L17" s="1"/>
  <c r="AE201" i="1"/>
  <c r="G15" i="5"/>
  <c r="H15" s="1"/>
  <c r="K16" i="6" s="1"/>
  <c r="L16" s="1"/>
  <c r="AE200" i="1"/>
  <c r="G14" i="5"/>
  <c r="H14" s="1"/>
  <c r="K15" i="6" s="1"/>
  <c r="L15" s="1"/>
  <c r="AE199" i="1"/>
  <c r="G13" i="5"/>
  <c r="H13" s="1"/>
  <c r="K14" i="6" s="1"/>
  <c r="L14" s="1"/>
  <c r="AE198" i="1"/>
  <c r="G12" i="5"/>
  <c r="H12" s="1"/>
  <c r="K13" i="6" s="1"/>
  <c r="L13" s="1"/>
  <c r="AE197" i="1"/>
  <c r="G11" i="5"/>
  <c r="H11" s="1"/>
  <c r="K12" i="6" s="1"/>
  <c r="L12" s="1"/>
  <c r="AE196" i="1"/>
  <c r="G10" i="5"/>
  <c r="H10" s="1"/>
  <c r="K11" i="6" s="1"/>
  <c r="L11" s="1"/>
  <c r="AE195" i="1"/>
  <c r="G9" i="5"/>
  <c r="H9" s="1"/>
  <c r="K10" i="6" s="1"/>
  <c r="L10" s="1"/>
  <c r="AE194" i="1"/>
  <c r="G8" i="5"/>
  <c r="H8" s="1"/>
  <c r="K9" i="6" s="1"/>
  <c r="L9" s="1"/>
  <c r="AE193" i="1"/>
  <c r="G7" i="5"/>
  <c r="H7" s="1"/>
  <c r="K8" i="6" s="1"/>
  <c r="L8" s="1"/>
  <c r="AE192" i="1"/>
  <c r="G6" i="5"/>
  <c r="H6" s="1"/>
  <c r="K7" i="6" s="1"/>
  <c r="L7" s="1"/>
  <c r="AE191" i="1"/>
  <c r="G5" i="5"/>
  <c r="H5" s="1"/>
  <c r="K6" i="6" s="1"/>
  <c r="L6" s="1"/>
  <c r="L7" i="2"/>
</calcChain>
</file>

<file path=xl/comments1.xml><?xml version="1.0" encoding="utf-8"?>
<comments xmlns="http://schemas.openxmlformats.org/spreadsheetml/2006/main">
  <authors>
    <author>Author</author>
  </authors>
  <commentList>
    <comment ref="C3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3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3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3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40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40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40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40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77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77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77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77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D79" authorId="0">
      <text>
        <r>
          <rPr>
            <sz val="8"/>
            <color indexed="81"/>
            <rFont val="Tahoma"/>
            <family val="2"/>
          </rPr>
          <t xml:space="preserve">اجازة اليوم الوطني
</t>
        </r>
      </text>
    </comment>
    <comment ref="C114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114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114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114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151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151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151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151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188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188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188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188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G190" authorId="0">
      <text>
        <r>
          <rPr>
            <b/>
            <sz val="8"/>
            <color indexed="81"/>
            <rFont val="Tahoma"/>
            <family val="2"/>
          </rPr>
          <t>اجازة عيد الاضحى نهاية دوام الاربعاء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25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225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225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225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262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262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262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262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299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299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299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299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336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336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336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336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373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373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373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373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410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410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410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410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447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447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447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447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  <comment ref="C484" authorId="0">
      <text>
        <r>
          <rPr>
            <sz val="8"/>
            <color indexed="81"/>
            <rFont val="Tahoma"/>
            <family val="2"/>
          </rPr>
          <t xml:space="preserve">أدلة حضور الطالب
3 = الطالب حاضر
2= الطالب متأخر
1= الطالب غائب بعذر
0=الطالب غائب بدون عذر
</t>
        </r>
      </text>
    </comment>
    <comment ref="H484" authorId="0">
      <text>
        <r>
          <rPr>
            <sz val="8"/>
            <color indexed="81"/>
            <rFont val="Tahoma"/>
            <family val="2"/>
          </rPr>
          <t xml:space="preserve">أدلة علامات المشاركة
توضع للطالب درجة من 1 الى 5 حسب متوى المشاركة في الحصة وتوضع له 0 اذا كان غائبا
</t>
        </r>
      </text>
    </comment>
    <comment ref="M484" authorId="0">
      <text>
        <r>
          <rPr>
            <sz val="8"/>
            <color indexed="81"/>
            <rFont val="Tahoma"/>
            <family val="2"/>
          </rPr>
          <t xml:space="preserve">أدلة علامات الواجبات
0 = لم يحل الواجبات
1= الواجبات غير مكتملة
2= الواجبات مكتملة
</t>
        </r>
      </text>
    </comment>
    <comment ref="N484" authorId="0">
      <text>
        <r>
          <rPr>
            <sz val="8"/>
            <color indexed="81"/>
            <rFont val="Tahoma"/>
            <family val="2"/>
          </rPr>
          <t xml:space="preserve">أدلة ملف الاعمال
0= الملف غير موجود
1= الملف غير مكتمل
2=الملف مكتمل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D2" authorId="0">
      <text>
        <r>
          <rPr>
            <sz val="8"/>
            <color indexed="81"/>
            <rFont val="Tahoma"/>
            <family val="2"/>
          </rPr>
          <t>يجب كتابة درجة الاختبار 
قبل رصد درجات الطلاب 
حتي تحتسب درجة الاختبار بشكل صحيح</t>
        </r>
      </text>
    </comment>
    <comment ref="H2" authorId="0">
      <text>
        <r>
          <rPr>
            <sz val="8"/>
            <color indexed="81"/>
            <rFont val="Tahoma"/>
            <family val="2"/>
          </rPr>
          <t xml:space="preserve">يجب كتابة درجة الاختبار 
قبل رصد درجات الطلاب 
حتي تحتسب درجة الاختبار بشكل صحيح
</t>
        </r>
      </text>
    </comment>
  </commentList>
</comments>
</file>

<file path=xl/sharedStrings.xml><?xml version="1.0" encoding="utf-8"?>
<sst xmlns="http://schemas.openxmlformats.org/spreadsheetml/2006/main" count="541" uniqueCount="109">
  <si>
    <t>الحضور</t>
  </si>
  <si>
    <t>الواجبات</t>
  </si>
  <si>
    <t>السبت</t>
  </si>
  <si>
    <t>الأحد</t>
  </si>
  <si>
    <t>الإثنين</t>
  </si>
  <si>
    <t>الثلاثاء</t>
  </si>
  <si>
    <t>الأربعاء</t>
  </si>
  <si>
    <t>اسم الطالب</t>
  </si>
  <si>
    <t>ملاحظات</t>
  </si>
  <si>
    <t>تأخر</t>
  </si>
  <si>
    <t>تسجيل حضور</t>
  </si>
  <si>
    <t>مج مشاركة</t>
  </si>
  <si>
    <t>ملف الأعمال</t>
  </si>
  <si>
    <t>المشاركة والتفاعل الصفي</t>
  </si>
  <si>
    <t>م</t>
  </si>
  <si>
    <t>غياب بدون عذر</t>
  </si>
  <si>
    <t>غياب بعذر</t>
  </si>
  <si>
    <t>تسلسل الأفكار</t>
  </si>
  <si>
    <t xml:space="preserve">استخدام المصطلحات العلمية </t>
  </si>
  <si>
    <t>توظيف المفهومات العلمية</t>
  </si>
  <si>
    <t>وضوح الأفكار والعبارات</t>
  </si>
  <si>
    <t>ترابط العناصر</t>
  </si>
  <si>
    <t>دعم التقرير بالبيانات والإحصاءات</t>
  </si>
  <si>
    <t xml:space="preserve">مجموع الدرجات </t>
  </si>
  <si>
    <t>متوسط درجة التقرير</t>
  </si>
  <si>
    <t xml:space="preserve">ارتباط التقرير بالمقرر </t>
  </si>
  <si>
    <t>الترابط المنطقي</t>
  </si>
  <si>
    <t>توافر أسس البحث العلمي</t>
  </si>
  <si>
    <t>ارتباط الموضوع بمشكلة أو قضية في المجتمع</t>
  </si>
  <si>
    <t>متوسط درجة البحث</t>
  </si>
  <si>
    <t>توظيف المفاهيم والمصطلحات العلمية</t>
  </si>
  <si>
    <t>تطبيق الأساليب الإحصائية وتحليل نتائجها</t>
  </si>
  <si>
    <t>توافر رأي أو مقترح منطقي يرتبط بنتائج البحث</t>
  </si>
  <si>
    <t>الإخراج النهائي</t>
  </si>
  <si>
    <t>جودة وإتقان العرض التقديمي</t>
  </si>
  <si>
    <t>متوسط مشاركة</t>
  </si>
  <si>
    <t>الملاحظة والمشاركة والتفاعل الصفي</t>
  </si>
  <si>
    <t>التقارير العملية أو التجارب العملية</t>
  </si>
  <si>
    <t>الواجبات والمهام الأدائية</t>
  </si>
  <si>
    <t>الإختبارات القصيرة المتكررة</t>
  </si>
  <si>
    <t>البحوث أو المشروعات</t>
  </si>
  <si>
    <t>تسجيل واجب</t>
  </si>
  <si>
    <t>درجة الواجبات</t>
  </si>
  <si>
    <t>متابعة ملف الاعمال</t>
  </si>
  <si>
    <t>درجة ملف الأعمال</t>
  </si>
  <si>
    <t>الفترة الأولى</t>
  </si>
  <si>
    <t>الفترة الثانية</t>
  </si>
  <si>
    <t>المجموع</t>
  </si>
  <si>
    <t>متابعة البحوث [ 10 درجات ]</t>
  </si>
  <si>
    <t>متابعة الأعمال الصفية لطلاب الصف/</t>
  </si>
  <si>
    <t>في مــــــــادة/</t>
  </si>
  <si>
    <t>الأسبوع/</t>
  </si>
  <si>
    <t>الثاني</t>
  </si>
  <si>
    <t>ملاحظات الادخال</t>
  </si>
  <si>
    <t>الفترة الاولى</t>
  </si>
  <si>
    <t>الثالث</t>
  </si>
  <si>
    <t>الخامس</t>
  </si>
  <si>
    <t>السادس</t>
  </si>
  <si>
    <t>السابع</t>
  </si>
  <si>
    <t>الثامن</t>
  </si>
  <si>
    <t>التاسع</t>
  </si>
  <si>
    <t>العاشر</t>
  </si>
  <si>
    <t>الحادي عشر</t>
  </si>
  <si>
    <t>الثاني عشر</t>
  </si>
  <si>
    <t>الثالث عشر</t>
  </si>
  <si>
    <t>الرابع عشر</t>
  </si>
  <si>
    <t>الخامس عشر</t>
  </si>
  <si>
    <t>للفترة الثانية</t>
  </si>
  <si>
    <t>الرابع</t>
  </si>
  <si>
    <t>ملخص درجات طلاب الصف/</t>
  </si>
  <si>
    <t>الأولى</t>
  </si>
  <si>
    <t>في مــادة/</t>
  </si>
  <si>
    <t>الفترة/</t>
  </si>
  <si>
    <t>الثانية</t>
  </si>
  <si>
    <t>المادة</t>
  </si>
  <si>
    <t>الصف</t>
  </si>
  <si>
    <t>Mohamed Albayoumi</t>
  </si>
  <si>
    <t>m.albayoumi@althikr.edu.sa</t>
  </si>
  <si>
    <t>عدد أيام</t>
  </si>
  <si>
    <t>الدرجة المستحقة</t>
  </si>
  <si>
    <t>نسبة الحضور</t>
  </si>
  <si>
    <t>الدراسة الفعلية</t>
  </si>
  <si>
    <t xml:space="preserve">تأخر الطالب </t>
  </si>
  <si>
    <t>الغياب بعذر</t>
  </si>
  <si>
    <t>الغياب بدون عذر</t>
  </si>
  <si>
    <t>تسجيل حصة</t>
  </si>
  <si>
    <t>حضور بالموعد</t>
  </si>
  <si>
    <t>ملخص متابعة حضور طلاب الصف /</t>
  </si>
  <si>
    <t>في مادة /</t>
  </si>
  <si>
    <t>الاختبار العملي</t>
  </si>
  <si>
    <t>الاختبار النهائي</t>
  </si>
  <si>
    <t>ارتباط البحث بالمقرر الدراسي</t>
  </si>
  <si>
    <t xml:space="preserve">توافر عناصر البحث : مقدمة -عرض -خاتمة -مراجع </t>
  </si>
  <si>
    <t>وضوح الأفكار والعبارات وترابطها</t>
  </si>
  <si>
    <t>دقة الأفكار والعبارات</t>
  </si>
  <si>
    <t xml:space="preserve">دعم التقرير بالصور </t>
  </si>
  <si>
    <t>متابعة التقارير العملية أو التجارب العملية</t>
  </si>
  <si>
    <t>متوسط</t>
  </si>
  <si>
    <t>الاختبار</t>
  </si>
  <si>
    <t>الاختبار 1</t>
  </si>
  <si>
    <t>الاختبار 2</t>
  </si>
  <si>
    <t>الاختبار 3</t>
  </si>
  <si>
    <t>درجات</t>
  </si>
  <si>
    <t>درجة الاختبار</t>
  </si>
  <si>
    <t>سجل متابعة درجات طلاب الصف /</t>
  </si>
  <si>
    <t>النتائج النهائية لطلاب الصف/</t>
  </si>
  <si>
    <t>2ث 1</t>
  </si>
  <si>
    <t>الفيزياء2</t>
  </si>
  <si>
    <t>حضور الطالب في الموعد</t>
  </si>
</sst>
</file>

<file path=xl/styles.xml><?xml version="1.0" encoding="utf-8"?>
<styleSheet xmlns="http://schemas.openxmlformats.org/spreadsheetml/2006/main">
  <numFmts count="3">
    <numFmt numFmtId="164" formatCode="dd/mm"/>
    <numFmt numFmtId="165" formatCode="m/d"/>
    <numFmt numFmtId="166" formatCode="0.0"/>
  </numFmts>
  <fonts count="52"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9"/>
      <color theme="1"/>
      <name val="Traditional Arabic"/>
      <charset val="178"/>
    </font>
    <font>
      <b/>
      <sz val="10"/>
      <color theme="1"/>
      <name val="Arial"/>
      <family val="2"/>
      <scheme val="minor"/>
    </font>
    <font>
      <b/>
      <sz val="10"/>
      <color theme="1"/>
      <name val="Traditional Arabic"/>
      <charset val="178"/>
    </font>
    <font>
      <b/>
      <sz val="16"/>
      <name val="Arial"/>
      <family val="2"/>
      <scheme val="minor"/>
    </font>
    <font>
      <sz val="13"/>
      <color theme="1"/>
      <name val="Arial"/>
      <family val="2"/>
      <scheme val="minor"/>
    </font>
    <font>
      <sz val="11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6"/>
      <color rgb="FFFF0000"/>
      <name val="Arial"/>
      <family val="2"/>
      <scheme val="minor"/>
    </font>
    <font>
      <b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4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name val="Arial"/>
      <family val="2"/>
      <scheme val="minor"/>
    </font>
    <font>
      <b/>
      <sz val="13"/>
      <name val="Arial"/>
      <family val="2"/>
      <scheme val="minor"/>
    </font>
    <font>
      <sz val="8"/>
      <color indexed="81"/>
      <name val="Tahoma"/>
      <family val="2"/>
    </font>
    <font>
      <b/>
      <sz val="11"/>
      <color rgb="FFC00000"/>
      <name val="Arial"/>
      <family val="2"/>
      <scheme val="minor"/>
    </font>
    <font>
      <sz val="11"/>
      <color rgb="FFC00000"/>
      <name val="Arial"/>
      <family val="2"/>
      <scheme val="minor"/>
    </font>
    <font>
      <b/>
      <sz val="9"/>
      <color rgb="FFC00000"/>
      <name val="Arial"/>
      <family val="2"/>
      <scheme val="minor"/>
    </font>
    <font>
      <sz val="9"/>
      <color rgb="FFC00000"/>
      <name val="Arial"/>
      <family val="2"/>
      <scheme val="minor"/>
    </font>
    <font>
      <sz val="9"/>
      <color theme="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  <font>
      <b/>
      <sz val="11"/>
      <name val="Arial"/>
      <family val="2"/>
      <scheme val="minor"/>
    </font>
    <font>
      <b/>
      <sz val="14"/>
      <color theme="1"/>
      <name val="Times New Roman"/>
      <family val="1"/>
      <scheme val="major"/>
    </font>
    <font>
      <b/>
      <sz val="14"/>
      <color rgb="FF002060"/>
      <name val="Times New Roman"/>
      <family val="1"/>
      <scheme val="major"/>
    </font>
    <font>
      <u/>
      <sz val="11"/>
      <color theme="10"/>
      <name val="Arial"/>
      <family val="2"/>
    </font>
    <font>
      <sz val="11"/>
      <color rgb="FF0000FF"/>
      <name val="Arial"/>
      <family val="2"/>
      <scheme val="minor"/>
    </font>
    <font>
      <b/>
      <sz val="9"/>
      <color rgb="FF0000FF"/>
      <name val="Arial"/>
      <family val="2"/>
      <scheme val="minor"/>
    </font>
    <font>
      <b/>
      <sz val="14"/>
      <name val="Akhbar MT"/>
      <charset val="178"/>
    </font>
    <font>
      <sz val="14"/>
      <name val="Akhbar MT"/>
      <charset val="178"/>
    </font>
    <font>
      <sz val="14"/>
      <color theme="1"/>
      <name val="Akhbar MT"/>
      <charset val="178"/>
    </font>
    <font>
      <b/>
      <sz val="18"/>
      <name val="Akhbar MT"/>
      <charset val="178"/>
    </font>
    <font>
      <b/>
      <sz val="16"/>
      <color theme="1"/>
      <name val="Akhbar MT"/>
      <charset val="178"/>
    </font>
    <font>
      <b/>
      <sz val="12"/>
      <color theme="5"/>
      <name val="Arial"/>
      <family val="2"/>
      <scheme val="minor"/>
    </font>
    <font>
      <b/>
      <sz val="14"/>
      <color theme="5"/>
      <name val="Arial"/>
      <family val="2"/>
      <scheme val="minor"/>
    </font>
    <font>
      <sz val="12"/>
      <color theme="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C00000"/>
      <name val="Arial"/>
      <family val="2"/>
      <scheme val="minor"/>
    </font>
    <font>
      <b/>
      <sz val="12"/>
      <color rgb="FFC0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9"/>
      <name val="Arial"/>
      <family val="2"/>
      <scheme val="minor"/>
    </font>
    <font>
      <b/>
      <sz val="9"/>
      <name val="Arial"/>
      <family val="2"/>
      <scheme val="minor"/>
    </font>
    <font>
      <b/>
      <sz val="12"/>
      <color rgb="FFFF0000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2"/>
      <color theme="10"/>
      <name val="Times New Roman"/>
      <family val="1"/>
      <scheme val="major"/>
    </font>
    <font>
      <b/>
      <sz val="8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CDDDA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6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</cellStyleXfs>
  <cellXfs count="329">
    <xf numFmtId="0" fontId="0" fillId="0" borderId="0" xfId="0"/>
    <xf numFmtId="165" fontId="4" fillId="0" borderId="7" xfId="0" applyNumberFormat="1" applyFont="1" applyFill="1" applyBorder="1" applyAlignment="1" applyProtection="1">
      <alignment horizontal="center" vertical="top" wrapText="1" readingOrder="2"/>
    </xf>
    <xf numFmtId="165" fontId="4" fillId="0" borderId="8" xfId="0" applyNumberFormat="1" applyFont="1" applyFill="1" applyBorder="1" applyAlignment="1" applyProtection="1">
      <alignment horizontal="center" vertical="top" wrapText="1" readingOrder="2"/>
    </xf>
    <xf numFmtId="165" fontId="4" fillId="0" borderId="9" xfId="0" applyNumberFormat="1" applyFont="1" applyFill="1" applyBorder="1" applyAlignment="1" applyProtection="1">
      <alignment horizontal="center" vertical="top" wrapText="1" readingOrder="2"/>
    </xf>
    <xf numFmtId="0" fontId="2" fillId="0" borderId="0" xfId="0" applyFont="1" applyBorder="1" applyAlignment="1" applyProtection="1">
      <alignment horizontal="center" readingOrder="2"/>
    </xf>
    <xf numFmtId="164" fontId="6" fillId="3" borderId="2" xfId="0" applyNumberFormat="1" applyFont="1" applyFill="1" applyBorder="1" applyAlignment="1" applyProtection="1">
      <alignment horizontal="center" vertical="center" readingOrder="2"/>
    </xf>
    <xf numFmtId="164" fontId="6" fillId="3" borderId="3" xfId="0" applyNumberFormat="1" applyFont="1" applyFill="1" applyBorder="1" applyAlignment="1" applyProtection="1">
      <alignment horizontal="center" vertical="center" readingOrder="2"/>
    </xf>
    <xf numFmtId="164" fontId="6" fillId="3" borderId="4" xfId="0" applyNumberFormat="1" applyFont="1" applyFill="1" applyBorder="1" applyAlignment="1" applyProtection="1">
      <alignment horizontal="center" vertical="center" readingOrder="2"/>
    </xf>
    <xf numFmtId="164" fontId="6" fillId="5" borderId="2" xfId="0" applyNumberFormat="1" applyFont="1" applyFill="1" applyBorder="1" applyAlignment="1" applyProtection="1">
      <alignment horizontal="center" vertical="center" readingOrder="2"/>
    </xf>
    <xf numFmtId="164" fontId="6" fillId="5" borderId="3" xfId="0" applyNumberFormat="1" applyFont="1" applyFill="1" applyBorder="1" applyAlignment="1" applyProtection="1">
      <alignment horizontal="center" vertical="center" readingOrder="2"/>
    </xf>
    <xf numFmtId="164" fontId="6" fillId="5" borderId="4" xfId="0" applyNumberFormat="1" applyFont="1" applyFill="1" applyBorder="1" applyAlignment="1" applyProtection="1">
      <alignment horizontal="center" vertical="center" readingOrder="2"/>
    </xf>
    <xf numFmtId="0" fontId="3" fillId="0" borderId="1" xfId="0" applyFont="1" applyBorder="1" applyAlignment="1" applyProtection="1">
      <alignment horizontal="center" vertical="center" readingOrder="2"/>
      <protection locked="0"/>
    </xf>
    <xf numFmtId="0" fontId="1" fillId="0" borderId="1" xfId="0" applyFont="1" applyBorder="1" applyAlignment="1" applyProtection="1">
      <alignment horizontal="center" vertical="center" readingOrder="2"/>
      <protection locked="0"/>
    </xf>
    <xf numFmtId="0" fontId="3" fillId="6" borderId="1" xfId="0" applyFont="1" applyFill="1" applyBorder="1" applyAlignment="1" applyProtection="1">
      <alignment horizontal="center" vertical="center" readingOrder="2"/>
      <protection locked="0"/>
    </xf>
    <xf numFmtId="0" fontId="1" fillId="0" borderId="0" xfId="0" applyFont="1" applyFill="1" applyBorder="1" applyAlignment="1" applyProtection="1">
      <alignment horizontal="center" vertical="center" readingOrder="2"/>
    </xf>
    <xf numFmtId="0" fontId="10" fillId="0" borderId="11" xfId="0" applyFont="1" applyFill="1" applyBorder="1" applyAlignment="1" applyProtection="1">
      <alignment horizontal="center" vertical="center" readingOrder="2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textRotation="90" wrapText="1"/>
    </xf>
    <xf numFmtId="0" fontId="14" fillId="0" borderId="0" xfId="0" applyFont="1" applyFill="1" applyAlignment="1" applyProtection="1">
      <alignment horizontal="center" vertical="center"/>
    </xf>
    <xf numFmtId="166" fontId="14" fillId="0" borderId="1" xfId="0" applyNumberFormat="1" applyFont="1" applyFill="1" applyBorder="1" applyAlignment="1" applyProtection="1">
      <alignment horizontal="center" vertical="center" readingOrder="2"/>
    </xf>
    <xf numFmtId="0" fontId="9" fillId="0" borderId="0" xfId="0" applyFont="1" applyAlignment="1" applyProtection="1">
      <alignment readingOrder="2"/>
    </xf>
    <xf numFmtId="0" fontId="0" fillId="0" borderId="0" xfId="0" applyAlignment="1" applyProtection="1">
      <alignment readingOrder="2"/>
    </xf>
    <xf numFmtId="0" fontId="0" fillId="0" borderId="0" xfId="0" applyFill="1" applyBorder="1" applyAlignment="1" applyProtection="1">
      <alignment readingOrder="2"/>
    </xf>
    <xf numFmtId="0" fontId="9" fillId="0" borderId="0" xfId="0" applyFont="1" applyBorder="1" applyAlignment="1" applyProtection="1">
      <alignment readingOrder="2"/>
    </xf>
    <xf numFmtId="0" fontId="8" fillId="3" borderId="3" xfId="0" applyFont="1" applyFill="1" applyBorder="1" applyAlignment="1" applyProtection="1">
      <alignment horizontal="center" vertical="center" readingOrder="2"/>
      <protection locked="0"/>
    </xf>
    <xf numFmtId="0" fontId="8" fillId="3" borderId="4" xfId="0" applyFont="1" applyFill="1" applyBorder="1" applyAlignment="1" applyProtection="1">
      <alignment horizontal="center" vertical="center" readingOrder="2"/>
      <protection locked="0"/>
    </xf>
    <xf numFmtId="0" fontId="8" fillId="5" borderId="2" xfId="0" applyFont="1" applyFill="1" applyBorder="1" applyAlignment="1" applyProtection="1">
      <alignment horizontal="center" vertical="center" readingOrder="2"/>
      <protection locked="0"/>
    </xf>
    <xf numFmtId="0" fontId="8" fillId="5" borderId="3" xfId="0" applyFont="1" applyFill="1" applyBorder="1" applyAlignment="1" applyProtection="1">
      <alignment horizontal="center" vertical="center" readingOrder="2"/>
      <protection locked="0"/>
    </xf>
    <xf numFmtId="0" fontId="8" fillId="5" borderId="4" xfId="0" applyFont="1" applyFill="1" applyBorder="1" applyAlignment="1" applyProtection="1">
      <alignment horizontal="center" vertical="center" readingOrder="2"/>
      <protection locked="0"/>
    </xf>
    <xf numFmtId="0" fontId="8" fillId="4" borderId="10" xfId="0" applyFont="1" applyFill="1" applyBorder="1" applyAlignment="1" applyProtection="1">
      <alignment horizontal="center" vertical="center" readingOrder="2"/>
      <protection locked="0"/>
    </xf>
    <xf numFmtId="0" fontId="8" fillId="0" borderId="5" xfId="0" applyFont="1" applyFill="1" applyBorder="1" applyAlignment="1" applyProtection="1">
      <alignment horizontal="center" vertical="center" readingOrder="2"/>
      <protection locked="0"/>
    </xf>
    <xf numFmtId="0" fontId="8" fillId="0" borderId="1" xfId="0" applyFont="1" applyFill="1" applyBorder="1" applyAlignment="1" applyProtection="1">
      <alignment horizontal="center" vertical="center" readingOrder="2"/>
      <protection locked="0"/>
    </xf>
    <xf numFmtId="0" fontId="8" fillId="0" borderId="6" xfId="0" applyFont="1" applyFill="1" applyBorder="1" applyAlignment="1" applyProtection="1">
      <alignment horizontal="center" vertical="center" readingOrder="2"/>
      <protection locked="0"/>
    </xf>
    <xf numFmtId="0" fontId="8" fillId="0" borderId="11" xfId="0" applyFont="1" applyFill="1" applyBorder="1" applyAlignment="1" applyProtection="1">
      <alignment horizontal="center" vertical="center" readingOrder="2"/>
      <protection locked="0"/>
    </xf>
    <xf numFmtId="0" fontId="0" fillId="0" borderId="0" xfId="0" applyFill="1" applyAlignment="1" applyProtection="1">
      <alignment readingOrder="2"/>
    </xf>
    <xf numFmtId="0" fontId="8" fillId="3" borderId="1" xfId="0" applyFont="1" applyFill="1" applyBorder="1" applyAlignment="1" applyProtection="1">
      <alignment horizontal="center" vertical="center" readingOrder="2"/>
      <protection locked="0"/>
    </xf>
    <xf numFmtId="0" fontId="8" fillId="3" borderId="6" xfId="0" applyFont="1" applyFill="1" applyBorder="1" applyAlignment="1" applyProtection="1">
      <alignment horizontal="center" vertical="center" readingOrder="2"/>
      <protection locked="0"/>
    </xf>
    <xf numFmtId="0" fontId="8" fillId="5" borderId="5" xfId="0" applyFont="1" applyFill="1" applyBorder="1" applyAlignment="1" applyProtection="1">
      <alignment horizontal="center" vertical="center" readingOrder="2"/>
      <protection locked="0"/>
    </xf>
    <xf numFmtId="0" fontId="8" fillId="5" borderId="1" xfId="0" applyFont="1" applyFill="1" applyBorder="1" applyAlignment="1" applyProtection="1">
      <alignment horizontal="center" vertical="center" readingOrder="2"/>
      <protection locked="0"/>
    </xf>
    <xf numFmtId="0" fontId="8" fillId="5" borderId="6" xfId="0" applyFont="1" applyFill="1" applyBorder="1" applyAlignment="1" applyProtection="1">
      <alignment horizontal="center" vertical="center" readingOrder="2"/>
      <protection locked="0"/>
    </xf>
    <xf numFmtId="0" fontId="8" fillId="4" borderId="11" xfId="0" applyFont="1" applyFill="1" applyBorder="1" applyAlignment="1" applyProtection="1">
      <alignment horizontal="center" vertical="center" readingOrder="2"/>
      <protection locked="0"/>
    </xf>
    <xf numFmtId="0" fontId="8" fillId="2" borderId="11" xfId="0" applyFont="1" applyFill="1" applyBorder="1" applyAlignment="1" applyProtection="1">
      <alignment horizontal="center" vertical="center" readingOrder="2"/>
      <protection locked="0"/>
    </xf>
    <xf numFmtId="0" fontId="8" fillId="3" borderId="8" xfId="0" applyFont="1" applyFill="1" applyBorder="1" applyAlignment="1" applyProtection="1">
      <alignment horizontal="center" vertical="center" readingOrder="2"/>
      <protection locked="0"/>
    </xf>
    <xf numFmtId="0" fontId="8" fillId="3" borderId="9" xfId="0" applyFont="1" applyFill="1" applyBorder="1" applyAlignment="1" applyProtection="1">
      <alignment horizontal="center" vertical="center" readingOrder="2"/>
      <protection locked="0"/>
    </xf>
    <xf numFmtId="0" fontId="8" fillId="5" borderId="7" xfId="0" applyFont="1" applyFill="1" applyBorder="1" applyAlignment="1" applyProtection="1">
      <alignment horizontal="center" vertical="center" readingOrder="2"/>
      <protection locked="0"/>
    </xf>
    <xf numFmtId="0" fontId="8" fillId="5" borderId="8" xfId="0" applyFont="1" applyFill="1" applyBorder="1" applyAlignment="1" applyProtection="1">
      <alignment horizontal="center" vertical="center" readingOrder="2"/>
      <protection locked="0"/>
    </xf>
    <xf numFmtId="0" fontId="8" fillId="5" borderId="9" xfId="0" applyFont="1" applyFill="1" applyBorder="1" applyAlignment="1" applyProtection="1">
      <alignment horizontal="center" vertical="center" readingOrder="2"/>
      <protection locked="0"/>
    </xf>
    <xf numFmtId="0" fontId="8" fillId="4" borderId="12" xfId="0" applyFont="1" applyFill="1" applyBorder="1" applyAlignment="1" applyProtection="1">
      <alignment horizontal="center" vertical="center" readingOrder="2"/>
      <protection locked="0"/>
    </xf>
    <xf numFmtId="0" fontId="8" fillId="2" borderId="12" xfId="0" applyFont="1" applyFill="1" applyBorder="1" applyAlignment="1" applyProtection="1">
      <alignment horizontal="center" vertical="center" readingOrder="2"/>
      <protection locked="0"/>
    </xf>
    <xf numFmtId="0" fontId="8" fillId="0" borderId="0" xfId="0" applyFont="1" applyFill="1" applyBorder="1" applyAlignment="1" applyProtection="1">
      <alignment horizontal="center" vertical="center" readingOrder="2"/>
    </xf>
    <xf numFmtId="0" fontId="12" fillId="0" borderId="0" xfId="0" applyFont="1" applyFill="1" applyBorder="1" applyAlignment="1" applyProtection="1">
      <alignment horizontal="center" vertical="center" readingOrder="2"/>
    </xf>
    <xf numFmtId="0" fontId="0" fillId="0" borderId="0" xfId="0" applyBorder="1" applyAlignment="1" applyProtection="1">
      <alignment readingOrder="2"/>
    </xf>
    <xf numFmtId="0" fontId="0" fillId="0" borderId="0" xfId="0" applyBorder="1" applyAlignment="1" applyProtection="1">
      <alignment vertical="center" readingOrder="2"/>
    </xf>
    <xf numFmtId="0" fontId="1" fillId="0" borderId="0" xfId="0" applyFont="1" applyFill="1" applyBorder="1" applyAlignment="1" applyProtection="1">
      <alignment vertical="top" readingOrder="2"/>
    </xf>
    <xf numFmtId="0" fontId="10" fillId="6" borderId="10" xfId="0" applyFont="1" applyFill="1" applyBorder="1" applyAlignment="1" applyProtection="1">
      <alignment horizontal="center" vertical="center" readingOrder="2"/>
    </xf>
    <xf numFmtId="0" fontId="8" fillId="2" borderId="33" xfId="0" applyFont="1" applyFill="1" applyBorder="1" applyAlignment="1" applyProtection="1">
      <alignment horizontal="center" vertical="center" readingOrder="2"/>
      <protection locked="0"/>
    </xf>
    <xf numFmtId="0" fontId="8" fillId="0" borderId="34" xfId="0" applyFont="1" applyFill="1" applyBorder="1" applyAlignment="1" applyProtection="1">
      <alignment horizontal="center" vertical="center" readingOrder="2"/>
      <protection locked="0"/>
    </xf>
    <xf numFmtId="0" fontId="8" fillId="2" borderId="34" xfId="0" applyFont="1" applyFill="1" applyBorder="1" applyAlignment="1" applyProtection="1">
      <alignment horizontal="center" vertical="center" readingOrder="2"/>
      <protection locked="0"/>
    </xf>
    <xf numFmtId="0" fontId="8" fillId="2" borderId="35" xfId="0" applyFont="1" applyFill="1" applyBorder="1" applyAlignment="1" applyProtection="1">
      <alignment horizontal="center" vertical="center" readingOrder="2"/>
      <protection locked="0"/>
    </xf>
    <xf numFmtId="0" fontId="10" fillId="6" borderId="11" xfId="0" applyFont="1" applyFill="1" applyBorder="1" applyAlignment="1" applyProtection="1">
      <alignment horizontal="center" vertical="center" readingOrder="2"/>
    </xf>
    <xf numFmtId="0" fontId="10" fillId="6" borderId="12" xfId="0" applyFont="1" applyFill="1" applyBorder="1" applyAlignment="1" applyProtection="1">
      <alignment horizontal="center" vertical="center" readingOrder="2"/>
    </xf>
    <xf numFmtId="0" fontId="1" fillId="0" borderId="36" xfId="0" applyFont="1" applyFill="1" applyBorder="1" applyAlignment="1" applyProtection="1">
      <alignment vertical="top" readingOrder="2"/>
    </xf>
    <xf numFmtId="0" fontId="1" fillId="0" borderId="36" xfId="0" applyFont="1" applyFill="1" applyBorder="1" applyAlignment="1" applyProtection="1">
      <alignment vertical="center" readingOrder="2"/>
    </xf>
    <xf numFmtId="0" fontId="1" fillId="0" borderId="36" xfId="0" applyFont="1" applyFill="1" applyBorder="1" applyAlignment="1" applyProtection="1">
      <alignment horizontal="center" vertical="center" readingOrder="2"/>
    </xf>
    <xf numFmtId="0" fontId="21" fillId="0" borderId="0" xfId="0" applyFont="1" applyFill="1" applyBorder="1" applyAlignment="1" applyProtection="1">
      <alignment readingOrder="2"/>
    </xf>
    <xf numFmtId="0" fontId="21" fillId="0" borderId="0" xfId="0" applyFont="1" applyAlignment="1" applyProtection="1">
      <alignment readingOrder="2"/>
    </xf>
    <xf numFmtId="0" fontId="22" fillId="0" borderId="0" xfId="0" applyFont="1" applyFill="1" applyBorder="1" applyAlignment="1" applyProtection="1">
      <alignment horizontal="center" vertical="center" readingOrder="2"/>
    </xf>
    <xf numFmtId="0" fontId="21" fillId="0" borderId="0" xfId="0" applyFont="1" applyFill="1" applyAlignment="1" applyProtection="1">
      <alignment readingOrder="2"/>
    </xf>
    <xf numFmtId="0" fontId="21" fillId="0" borderId="0" xfId="0" applyFont="1" applyBorder="1" applyAlignment="1" applyProtection="1">
      <alignment readingOrder="2"/>
    </xf>
    <xf numFmtId="166" fontId="20" fillId="0" borderId="0" xfId="0" applyNumberFormat="1" applyFont="1" applyFill="1" applyBorder="1" applyAlignment="1" applyProtection="1">
      <alignment horizontal="center" vertical="center" readingOrder="2"/>
    </xf>
    <xf numFmtId="0" fontId="20" fillId="0" borderId="0" xfId="0" applyFont="1" applyFill="1" applyBorder="1" applyAlignment="1" applyProtection="1">
      <alignment horizontal="center" vertical="center" readingOrder="2"/>
    </xf>
    <xf numFmtId="0" fontId="17" fillId="0" borderId="0" xfId="0" applyFont="1" applyFill="1" applyBorder="1" applyAlignment="1" applyProtection="1">
      <alignment horizontal="center" vertical="center" readingOrder="2"/>
    </xf>
    <xf numFmtId="0" fontId="23" fillId="0" borderId="0" xfId="0" applyFont="1" applyFill="1" applyBorder="1" applyAlignment="1" applyProtection="1">
      <alignment vertical="center" readingOrder="2"/>
    </xf>
    <xf numFmtId="0" fontId="20" fillId="0" borderId="0" xfId="0" applyFont="1" applyFill="1" applyBorder="1" applyAlignment="1" applyProtection="1">
      <alignment vertical="center" readingOrder="2"/>
    </xf>
    <xf numFmtId="0" fontId="20" fillId="0" borderId="37" xfId="0" applyFont="1" applyFill="1" applyBorder="1" applyAlignment="1" applyProtection="1">
      <alignment vertical="center" readingOrder="2"/>
    </xf>
    <xf numFmtId="0" fontId="24" fillId="0" borderId="0" xfId="0" applyFont="1" applyAlignment="1" applyProtection="1">
      <alignment vertical="center" readingOrder="2"/>
    </xf>
    <xf numFmtId="0" fontId="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36" xfId="0" applyFont="1" applyFill="1" applyBorder="1" applyAlignment="1" applyProtection="1">
      <alignment horizontal="left" vertical="center" readingOrder="2"/>
    </xf>
    <xf numFmtId="0" fontId="10" fillId="0" borderId="1" xfId="0" applyFont="1" applyFill="1" applyBorder="1" applyAlignment="1" applyProtection="1">
      <alignment horizontal="center" vertical="center" readingOrder="2"/>
    </xf>
    <xf numFmtId="0" fontId="27" fillId="0" borderId="0" xfId="0" applyFont="1" applyAlignment="1" applyProtection="1">
      <alignment horizontal="center" vertical="center" readingOrder="2"/>
    </xf>
    <xf numFmtId="0" fontId="27" fillId="0" borderId="1" xfId="0" applyFont="1" applyBorder="1" applyAlignment="1" applyProtection="1">
      <alignment horizontal="center" vertical="center" readingOrder="2"/>
    </xf>
    <xf numFmtId="0" fontId="17" fillId="0" borderId="35" xfId="0" applyFont="1" applyFill="1" applyBorder="1" applyAlignment="1" applyProtection="1">
      <alignment horizontal="center" vertical="center" readingOrder="2"/>
    </xf>
    <xf numFmtId="2" fontId="8" fillId="3" borderId="25" xfId="0" applyNumberFormat="1" applyFont="1" applyFill="1" applyBorder="1" applyAlignment="1" applyProtection="1">
      <alignment horizontal="center" vertical="center" readingOrder="2"/>
      <protection locked="0"/>
    </xf>
    <xf numFmtId="0" fontId="8" fillId="0" borderId="27" xfId="0" applyFont="1" applyFill="1" applyBorder="1" applyAlignment="1" applyProtection="1">
      <alignment horizontal="center" vertical="center" readingOrder="2"/>
      <protection locked="0"/>
    </xf>
    <xf numFmtId="0" fontId="8" fillId="3" borderId="27" xfId="0" applyFont="1" applyFill="1" applyBorder="1" applyAlignment="1" applyProtection="1">
      <alignment horizontal="center" vertical="center" readingOrder="2"/>
      <protection locked="0"/>
    </xf>
    <xf numFmtId="0" fontId="8" fillId="3" borderId="26" xfId="0" applyFont="1" applyFill="1" applyBorder="1" applyAlignment="1" applyProtection="1">
      <alignment horizontal="center" vertical="center" readingOrder="2"/>
      <protection locked="0"/>
    </xf>
    <xf numFmtId="0" fontId="17" fillId="0" borderId="1" xfId="0" applyFont="1" applyFill="1" applyBorder="1" applyAlignment="1" applyProtection="1">
      <alignment horizontal="center" vertical="center" readingOrder="2"/>
    </xf>
    <xf numFmtId="0" fontId="8" fillId="0" borderId="19" xfId="0" applyFont="1" applyFill="1" applyBorder="1" applyAlignment="1" applyProtection="1">
      <alignment horizontal="center" vertical="center" readingOrder="2"/>
      <protection locked="0"/>
    </xf>
    <xf numFmtId="0" fontId="10" fillId="6" borderId="39" xfId="0" applyFont="1" applyFill="1" applyBorder="1" applyAlignment="1" applyProtection="1">
      <alignment horizontal="center" vertical="center" readingOrder="2"/>
    </xf>
    <xf numFmtId="0" fontId="10" fillId="0" borderId="39" xfId="0" applyFont="1" applyFill="1" applyBorder="1" applyAlignment="1" applyProtection="1">
      <alignment horizontal="center" vertical="center" readingOrder="2"/>
    </xf>
    <xf numFmtId="0" fontId="10" fillId="6" borderId="40" xfId="0" applyFont="1" applyFill="1" applyBorder="1" applyAlignment="1" applyProtection="1">
      <alignment horizontal="center" vertical="center" readingOrder="2"/>
    </xf>
    <xf numFmtId="0" fontId="8" fillId="3" borderId="19" xfId="0" applyFont="1" applyFill="1" applyBorder="1" applyAlignment="1" applyProtection="1">
      <alignment horizontal="center" vertical="center" readingOrder="2"/>
      <protection locked="0"/>
    </xf>
    <xf numFmtId="0" fontId="8" fillId="3" borderId="24" xfId="0" applyFont="1" applyFill="1" applyBorder="1" applyAlignment="1" applyProtection="1">
      <alignment horizontal="center" vertical="center" readingOrder="2"/>
      <protection locked="0"/>
    </xf>
    <xf numFmtId="0" fontId="8" fillId="4" borderId="41" xfId="0" applyFont="1" applyFill="1" applyBorder="1" applyAlignment="1" applyProtection="1">
      <alignment horizontal="center" vertical="center" readingOrder="2"/>
      <protection locked="0"/>
    </xf>
    <xf numFmtId="0" fontId="8" fillId="0" borderId="41" xfId="0" applyFont="1" applyFill="1" applyBorder="1" applyAlignment="1" applyProtection="1">
      <alignment horizontal="center" vertical="center" readingOrder="2"/>
      <protection locked="0"/>
    </xf>
    <xf numFmtId="0" fontId="8" fillId="4" borderId="36" xfId="0" applyFont="1" applyFill="1" applyBorder="1" applyAlignment="1" applyProtection="1">
      <alignment horizontal="center" vertical="center" readingOrder="2"/>
      <protection locked="0"/>
    </xf>
    <xf numFmtId="0" fontId="17" fillId="0" borderId="33" xfId="0" applyFont="1" applyFill="1" applyBorder="1" applyAlignment="1" applyProtection="1">
      <alignment horizontal="center" vertical="center" readingOrder="2"/>
    </xf>
    <xf numFmtId="0" fontId="17" fillId="0" borderId="34" xfId="0" applyFont="1" applyFill="1" applyBorder="1" applyAlignment="1" applyProtection="1">
      <alignment horizontal="center" vertical="center" readingOrder="2"/>
    </xf>
    <xf numFmtId="2" fontId="8" fillId="3" borderId="43" xfId="0" applyNumberFormat="1" applyFont="1" applyFill="1" applyBorder="1" applyAlignment="1" applyProtection="1">
      <alignment horizontal="center" vertical="center" readingOrder="2"/>
      <protection locked="0"/>
    </xf>
    <xf numFmtId="0" fontId="8" fillId="3" borderId="44" xfId="0" applyFont="1" applyFill="1" applyBorder="1" applyAlignment="1" applyProtection="1">
      <alignment horizontal="center" vertical="center" readingOrder="2"/>
      <protection locked="0"/>
    </xf>
    <xf numFmtId="0" fontId="8" fillId="3" borderId="45" xfId="0" applyFont="1" applyFill="1" applyBorder="1" applyAlignment="1" applyProtection="1">
      <alignment horizontal="center" vertical="center" readingOrder="2"/>
      <protection locked="0"/>
    </xf>
    <xf numFmtId="0" fontId="8" fillId="4" borderId="46" xfId="0" applyFont="1" applyFill="1" applyBorder="1" applyAlignment="1" applyProtection="1">
      <alignment horizontal="center" vertical="center" readingOrder="2"/>
      <protection locked="0"/>
    </xf>
    <xf numFmtId="0" fontId="8" fillId="2" borderId="42" xfId="0" applyFont="1" applyFill="1" applyBorder="1" applyAlignment="1" applyProtection="1">
      <alignment horizontal="center" vertical="center" readingOrder="2"/>
      <protection locked="0"/>
    </xf>
    <xf numFmtId="0" fontId="10" fillId="6" borderId="47" xfId="0" applyFont="1" applyFill="1" applyBorder="1" applyAlignment="1" applyProtection="1">
      <alignment horizontal="center" vertical="center" readingOrder="2"/>
    </xf>
    <xf numFmtId="164" fontId="6" fillId="3" borderId="44" xfId="0" applyNumberFormat="1" applyFont="1" applyFill="1" applyBorder="1" applyAlignment="1" applyProtection="1">
      <alignment horizontal="center" vertical="center" readingOrder="2"/>
    </xf>
    <xf numFmtId="164" fontId="6" fillId="5" borderId="44" xfId="0" applyNumberFormat="1" applyFont="1" applyFill="1" applyBorder="1" applyAlignment="1" applyProtection="1">
      <alignment horizontal="center" vertical="center" readingOrder="2"/>
    </xf>
    <xf numFmtId="165" fontId="4" fillId="0" borderId="48" xfId="0" applyNumberFormat="1" applyFont="1" applyFill="1" applyBorder="1" applyAlignment="1" applyProtection="1">
      <alignment horizontal="center" vertical="top" wrapText="1" readingOrder="2"/>
    </xf>
    <xf numFmtId="165" fontId="4" fillId="0" borderId="49" xfId="0" applyNumberFormat="1" applyFont="1" applyFill="1" applyBorder="1" applyAlignment="1" applyProtection="1">
      <alignment horizontal="center" vertical="top" wrapText="1" readingOrder="2"/>
    </xf>
    <xf numFmtId="0" fontId="8" fillId="3" borderId="50" xfId="0" applyFont="1" applyFill="1" applyBorder="1" applyAlignment="1" applyProtection="1">
      <alignment horizontal="center" vertical="center" readingOrder="2"/>
      <protection locked="0"/>
    </xf>
    <xf numFmtId="0" fontId="8" fillId="5" borderId="51" xfId="0" applyFont="1" applyFill="1" applyBorder="1" applyAlignment="1" applyProtection="1">
      <alignment horizontal="center" vertical="center" readingOrder="2"/>
      <protection locked="0"/>
    </xf>
    <xf numFmtId="0" fontId="8" fillId="5" borderId="44" xfId="0" applyFont="1" applyFill="1" applyBorder="1" applyAlignment="1" applyProtection="1">
      <alignment horizontal="center" vertical="center" readingOrder="2"/>
      <protection locked="0"/>
    </xf>
    <xf numFmtId="0" fontId="8" fillId="5" borderId="50" xfId="0" applyFont="1" applyFill="1" applyBorder="1" applyAlignment="1" applyProtection="1">
      <alignment horizontal="center" vertical="center" readingOrder="2"/>
      <protection locked="0"/>
    </xf>
    <xf numFmtId="164" fontId="6" fillId="3" borderId="51" xfId="0" applyNumberFormat="1" applyFont="1" applyFill="1" applyBorder="1" applyAlignment="1" applyProtection="1">
      <alignment horizontal="center" vertical="center" readingOrder="2"/>
    </xf>
    <xf numFmtId="164" fontId="6" fillId="5" borderId="50" xfId="0" applyNumberFormat="1" applyFont="1" applyFill="1" applyBorder="1" applyAlignment="1" applyProtection="1">
      <alignment horizontal="center" vertical="center" readingOrder="2"/>
    </xf>
    <xf numFmtId="0" fontId="13" fillId="6" borderId="1" xfId="0" applyFont="1" applyFill="1" applyBorder="1" applyAlignment="1" applyProtection="1">
      <alignment horizontal="center" readingOrder="2"/>
    </xf>
    <xf numFmtId="0" fontId="13" fillId="0" borderId="1" xfId="0" applyFont="1" applyFill="1" applyBorder="1" applyAlignment="1" applyProtection="1">
      <alignment horizontal="center" readingOrder="2"/>
    </xf>
    <xf numFmtId="0" fontId="9" fillId="0" borderId="0" xfId="0" applyFont="1" applyFill="1"/>
    <xf numFmtId="0" fontId="15" fillId="0" borderId="1" xfId="0" applyFont="1" applyFill="1" applyBorder="1" applyAlignment="1" applyProtection="1">
      <alignment horizontal="center" readingOrder="2"/>
    </xf>
    <xf numFmtId="0" fontId="26" fillId="0" borderId="1" xfId="0" applyFont="1" applyFill="1" applyBorder="1" applyAlignment="1" applyProtection="1">
      <alignment horizontal="center" vertical="center" readingOrder="2"/>
    </xf>
    <xf numFmtId="9" fontId="17" fillId="0" borderId="1" xfId="1" applyFont="1" applyFill="1" applyBorder="1" applyAlignment="1" applyProtection="1">
      <alignment horizontal="center" readingOrder="2"/>
    </xf>
    <xf numFmtId="0" fontId="30" fillId="0" borderId="0" xfId="0" applyFont="1" applyFill="1" applyBorder="1" applyAlignment="1" applyProtection="1">
      <alignment horizontal="center" vertical="center" readingOrder="2"/>
    </xf>
    <xf numFmtId="0" fontId="31" fillId="0" borderId="0" xfId="0" applyFont="1" applyFill="1" applyBorder="1" applyAlignment="1" applyProtection="1">
      <alignment horizontal="center" vertical="center" readingOrder="2"/>
    </xf>
    <xf numFmtId="0" fontId="17" fillId="6" borderId="1" xfId="0" applyFont="1" applyFill="1" applyBorder="1" applyAlignment="1" applyProtection="1">
      <alignment horizontal="center" vertical="center" readingOrder="2"/>
    </xf>
    <xf numFmtId="0" fontId="26" fillId="6" borderId="1" xfId="0" applyFont="1" applyFill="1" applyBorder="1" applyAlignment="1" applyProtection="1">
      <alignment horizontal="center" vertical="center" readingOrder="2"/>
    </xf>
    <xf numFmtId="0" fontId="15" fillId="6" borderId="1" xfId="0" applyFont="1" applyFill="1" applyBorder="1" applyAlignment="1" applyProtection="1">
      <alignment horizontal="center" readingOrder="2"/>
    </xf>
    <xf numFmtId="9" fontId="17" fillId="6" borderId="1" xfId="1" applyFont="1" applyFill="1" applyBorder="1" applyAlignment="1" applyProtection="1">
      <alignment horizontal="center" readingOrder="2"/>
    </xf>
    <xf numFmtId="0" fontId="0" fillId="0" borderId="0" xfId="0" applyFont="1" applyFill="1"/>
    <xf numFmtId="0" fontId="1" fillId="0" borderId="1" xfId="0" applyFont="1" applyFill="1" applyBorder="1" applyAlignment="1" applyProtection="1">
      <alignment horizontal="center" vertical="center" readingOrder="2"/>
    </xf>
    <xf numFmtId="0" fontId="3" fillId="6" borderId="1" xfId="0" applyFont="1" applyFill="1" applyBorder="1" applyAlignment="1" applyProtection="1">
      <alignment horizontal="center" vertical="center" textRotation="90" wrapText="1"/>
    </xf>
    <xf numFmtId="0" fontId="26" fillId="6" borderId="1" xfId="0" applyFont="1" applyFill="1" applyBorder="1" applyAlignment="1" applyProtection="1">
      <alignment horizontal="center" vertical="center" textRotation="90" wrapText="1"/>
    </xf>
    <xf numFmtId="0" fontId="0" fillId="0" borderId="0" xfId="0" applyFont="1" applyFill="1" applyBorder="1" applyAlignment="1" applyProtection="1">
      <alignment horizontal="center" vertical="center" textRotation="90" wrapText="1"/>
    </xf>
    <xf numFmtId="0" fontId="0" fillId="0" borderId="0" xfId="0" applyFont="1" applyFill="1" applyAlignment="1" applyProtection="1">
      <alignment horizontal="center" vertical="center" textRotation="90" wrapText="1"/>
    </xf>
    <xf numFmtId="0" fontId="13" fillId="6" borderId="1" xfId="0" applyFont="1" applyFill="1" applyBorder="1" applyAlignment="1" applyProtection="1">
      <alignment horizontal="center" vertical="center" readingOrder="2"/>
    </xf>
    <xf numFmtId="0" fontId="3" fillId="0" borderId="1" xfId="0" applyFont="1" applyFill="1" applyBorder="1" applyAlignment="1" applyProtection="1">
      <alignment horizontal="center" vertical="center" readingOrder="2"/>
      <protection locked="0"/>
    </xf>
    <xf numFmtId="0" fontId="13" fillId="0" borderId="1" xfId="0" applyFont="1" applyFill="1" applyBorder="1" applyAlignment="1" applyProtection="1">
      <alignment horizontal="center" vertical="center" readingOrder="2"/>
    </xf>
    <xf numFmtId="0" fontId="12" fillId="0" borderId="1" xfId="0" applyFont="1" applyFill="1" applyBorder="1" applyAlignment="1" applyProtection="1">
      <alignment horizontal="center" readingOrder="2"/>
    </xf>
    <xf numFmtId="0" fontId="12" fillId="6" borderId="1" xfId="0" applyFont="1" applyFill="1" applyBorder="1" applyAlignment="1" applyProtection="1">
      <alignment horizontal="center" readingOrder="2"/>
    </xf>
    <xf numFmtId="0" fontId="3" fillId="12" borderId="1" xfId="0" applyFont="1" applyFill="1" applyBorder="1" applyAlignment="1" applyProtection="1">
      <alignment horizontal="center" vertical="center" textRotation="90" wrapText="1"/>
    </xf>
    <xf numFmtId="0" fontId="17" fillId="0" borderId="44" xfId="0" applyFont="1" applyFill="1" applyBorder="1" applyAlignment="1" applyProtection="1">
      <alignment horizontal="center" vertical="center" readingOrder="2"/>
    </xf>
    <xf numFmtId="0" fontId="3" fillId="6" borderId="44" xfId="0" applyFont="1" applyFill="1" applyBorder="1" applyAlignment="1" applyProtection="1">
      <alignment horizontal="center" vertical="center" readingOrder="2"/>
      <protection locked="0"/>
    </xf>
    <xf numFmtId="0" fontId="13" fillId="6" borderId="44" xfId="0" applyFont="1" applyFill="1" applyBorder="1" applyAlignment="1" applyProtection="1">
      <alignment horizontal="center" vertical="center" readingOrder="2"/>
    </xf>
    <xf numFmtId="0" fontId="12" fillId="6" borderId="44" xfId="0" applyFont="1" applyFill="1" applyBorder="1" applyAlignment="1" applyProtection="1">
      <alignment horizont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0" fontId="10" fillId="0" borderId="8" xfId="0" applyFont="1" applyFill="1" applyBorder="1" applyAlignment="1" applyProtection="1">
      <alignment horizontal="center" vertical="center" wrapText="1" readingOrder="2"/>
    </xf>
    <xf numFmtId="0" fontId="5" fillId="12" borderId="1" xfId="0" applyFont="1" applyFill="1" applyBorder="1" applyAlignment="1" applyProtection="1">
      <alignment horizontal="center" vertical="center" textRotation="90" wrapText="1"/>
    </xf>
    <xf numFmtId="0" fontId="26" fillId="0" borderId="44" xfId="0" applyFont="1" applyFill="1" applyBorder="1" applyAlignment="1" applyProtection="1">
      <alignment horizontal="center" vertical="center" readingOrder="2"/>
    </xf>
    <xf numFmtId="0" fontId="15" fillId="0" borderId="44" xfId="0" applyFont="1" applyFill="1" applyBorder="1" applyAlignment="1" applyProtection="1">
      <alignment horizontal="center" readingOrder="2"/>
    </xf>
    <xf numFmtId="0" fontId="13" fillId="0" borderId="44" xfId="0" applyFont="1" applyFill="1" applyBorder="1" applyAlignment="1" applyProtection="1">
      <alignment horizontal="center" readingOrder="2"/>
    </xf>
    <xf numFmtId="9" fontId="17" fillId="0" borderId="44" xfId="1" applyFont="1" applyFill="1" applyBorder="1" applyAlignment="1" applyProtection="1">
      <alignment horizontal="center" readingOrder="2"/>
    </xf>
    <xf numFmtId="0" fontId="33" fillId="0" borderId="8" xfId="0" applyFont="1" applyFill="1" applyBorder="1" applyAlignment="1" applyProtection="1">
      <alignment horizontal="center" vertical="center" textRotation="90"/>
    </xf>
    <xf numFmtId="0" fontId="34" fillId="0" borderId="8" xfId="0" applyFont="1" applyFill="1" applyBorder="1" applyAlignment="1" applyProtection="1">
      <alignment horizontal="center" vertical="center" textRotation="90"/>
    </xf>
    <xf numFmtId="0" fontId="11" fillId="0" borderId="0" xfId="0" applyFont="1" applyAlignment="1" applyProtection="1">
      <alignment horizontal="center" readingOrder="2"/>
    </xf>
    <xf numFmtId="0" fontId="5" fillId="12" borderId="13" xfId="0" applyFont="1" applyFill="1" applyBorder="1" applyAlignment="1" applyProtection="1">
      <alignment horizontal="center" vertical="center" readingOrder="2"/>
    </xf>
    <xf numFmtId="0" fontId="5" fillId="12" borderId="14" xfId="0" applyFont="1" applyFill="1" applyBorder="1" applyAlignment="1" applyProtection="1">
      <alignment horizontal="center" vertical="center" readingOrder="2"/>
    </xf>
    <xf numFmtId="0" fontId="11" fillId="0" borderId="26" xfId="0" applyFont="1" applyBorder="1" applyAlignment="1" applyProtection="1">
      <alignment horizontal="center" vertical="center" readingOrder="2"/>
    </xf>
    <xf numFmtId="0" fontId="11" fillId="0" borderId="8" xfId="0" applyFont="1" applyBorder="1" applyAlignment="1" applyProtection="1">
      <alignment horizontal="center" vertical="center" readingOrder="2"/>
      <protection locked="0"/>
    </xf>
    <xf numFmtId="0" fontId="11" fillId="0" borderId="24" xfId="0" applyFont="1" applyBorder="1" applyAlignment="1" applyProtection="1">
      <alignment horizontal="center" vertical="center" readingOrder="2"/>
      <protection locked="0"/>
    </xf>
    <xf numFmtId="0" fontId="5" fillId="12" borderId="18" xfId="0" applyFont="1" applyFill="1" applyBorder="1" applyAlignment="1" applyProtection="1">
      <alignment horizontal="center" vertical="center" readingOrder="2"/>
    </xf>
    <xf numFmtId="0" fontId="11" fillId="0" borderId="42" xfId="0" applyFont="1" applyBorder="1" applyAlignment="1" applyProtection="1">
      <alignment horizontal="center" readingOrder="2"/>
    </xf>
    <xf numFmtId="0" fontId="39" fillId="0" borderId="44" xfId="0" applyFont="1" applyBorder="1" applyAlignment="1" applyProtection="1">
      <alignment horizontal="center" readingOrder="2"/>
      <protection locked="0"/>
    </xf>
    <xf numFmtId="0" fontId="11" fillId="0" borderId="11" xfId="0" applyFont="1" applyBorder="1" applyAlignment="1" applyProtection="1">
      <alignment horizontal="center" readingOrder="2"/>
    </xf>
    <xf numFmtId="0" fontId="39" fillId="3" borderId="1" xfId="0" applyFont="1" applyFill="1" applyBorder="1" applyAlignment="1" applyProtection="1">
      <alignment horizontal="center" readingOrder="2"/>
      <protection locked="0"/>
    </xf>
    <xf numFmtId="0" fontId="39" fillId="0" borderId="42" xfId="0" applyFont="1" applyBorder="1" applyAlignment="1" applyProtection="1">
      <alignment horizontal="center" readingOrder="2"/>
    </xf>
    <xf numFmtId="0" fontId="39" fillId="2" borderId="1" xfId="0" applyFont="1" applyFill="1" applyBorder="1" applyAlignment="1" applyProtection="1">
      <alignment horizontal="center" readingOrder="2"/>
      <protection locked="0"/>
    </xf>
    <xf numFmtId="0" fontId="39" fillId="0" borderId="1" xfId="0" applyFont="1" applyBorder="1" applyAlignment="1" applyProtection="1">
      <alignment horizontal="center" readingOrder="2"/>
      <protection locked="0"/>
    </xf>
    <xf numFmtId="0" fontId="39" fillId="0" borderId="1" xfId="0" applyFont="1" applyFill="1" applyBorder="1" applyAlignment="1" applyProtection="1">
      <alignment horizontal="center" readingOrder="2"/>
      <protection locked="0"/>
    </xf>
    <xf numFmtId="0" fontId="11" fillId="0" borderId="0" xfId="0" applyFont="1" applyProtection="1"/>
    <xf numFmtId="0" fontId="11" fillId="0" borderId="12" xfId="0" applyFont="1" applyBorder="1" applyAlignment="1" applyProtection="1">
      <alignment horizontal="center" readingOrder="2"/>
    </xf>
    <xf numFmtId="0" fontId="39" fillId="0" borderId="8" xfId="0" applyFont="1" applyBorder="1" applyAlignment="1" applyProtection="1">
      <alignment horizontal="center" readingOrder="2"/>
      <protection locked="0"/>
    </xf>
    <xf numFmtId="0" fontId="39" fillId="0" borderId="11" xfId="0" applyFont="1" applyBorder="1" applyAlignment="1" applyProtection="1">
      <alignment horizontal="center" readingOrder="2"/>
    </xf>
    <xf numFmtId="0" fontId="39" fillId="0" borderId="12" xfId="0" applyFont="1" applyBorder="1" applyAlignment="1" applyProtection="1">
      <alignment horizontal="center" readingOrder="2"/>
    </xf>
    <xf numFmtId="0" fontId="39" fillId="0" borderId="47" xfId="0" applyFont="1" applyBorder="1" applyAlignment="1" applyProtection="1">
      <alignment horizontal="center" readingOrder="2"/>
    </xf>
    <xf numFmtId="0" fontId="39" fillId="0" borderId="39" xfId="0" applyFont="1" applyBorder="1" applyAlignment="1" applyProtection="1">
      <alignment horizontal="center" readingOrder="2"/>
    </xf>
    <xf numFmtId="0" fontId="39" fillId="0" borderId="40" xfId="0" applyFont="1" applyBorder="1" applyAlignment="1" applyProtection="1">
      <alignment horizontal="center" readingOrder="2"/>
    </xf>
    <xf numFmtId="0" fontId="11" fillId="0" borderId="7" xfId="0" applyFont="1" applyBorder="1" applyAlignment="1" applyProtection="1">
      <alignment horizontal="center" vertical="center" readingOrder="2"/>
    </xf>
    <xf numFmtId="0" fontId="39" fillId="0" borderId="51" xfId="0" applyFont="1" applyBorder="1" applyAlignment="1" applyProtection="1">
      <alignment horizontal="center" readingOrder="2"/>
      <protection locked="0"/>
    </xf>
    <xf numFmtId="0" fontId="39" fillId="0" borderId="50" xfId="0" applyFont="1" applyBorder="1" applyAlignment="1" applyProtection="1">
      <alignment horizontal="center" readingOrder="2"/>
      <protection locked="0"/>
    </xf>
    <xf numFmtId="0" fontId="39" fillId="2" borderId="5" xfId="0" applyFont="1" applyFill="1" applyBorder="1" applyAlignment="1" applyProtection="1">
      <alignment horizontal="center" readingOrder="2"/>
      <protection locked="0"/>
    </xf>
    <xf numFmtId="0" fontId="39" fillId="2" borderId="6" xfId="0" applyFont="1" applyFill="1" applyBorder="1" applyAlignment="1" applyProtection="1">
      <alignment horizontal="center" readingOrder="2"/>
      <protection locked="0"/>
    </xf>
    <xf numFmtId="0" fontId="39" fillId="0" borderId="5" xfId="0" applyFont="1" applyBorder="1" applyAlignment="1" applyProtection="1">
      <alignment horizontal="center" readingOrder="2"/>
      <protection locked="0"/>
    </xf>
    <xf numFmtId="0" fontId="39" fillId="0" borderId="6" xfId="0" applyFont="1" applyBorder="1" applyAlignment="1" applyProtection="1">
      <alignment horizontal="center" readingOrder="2"/>
      <protection locked="0"/>
    </xf>
    <xf numFmtId="0" fontId="39" fillId="0" borderId="7" xfId="0" applyFont="1" applyBorder="1" applyAlignment="1" applyProtection="1">
      <alignment horizontal="center" readingOrder="2"/>
      <protection locked="0"/>
    </xf>
    <xf numFmtId="0" fontId="39" fillId="0" borderId="9" xfId="0" applyFont="1" applyBorder="1" applyAlignment="1" applyProtection="1">
      <alignment horizontal="center" readingOrder="2"/>
      <protection locked="0"/>
    </xf>
    <xf numFmtId="0" fontId="11" fillId="0" borderId="23" xfId="0" applyFont="1" applyBorder="1" applyAlignment="1" applyProtection="1">
      <alignment horizontal="center" vertical="center" readingOrder="2"/>
    </xf>
    <xf numFmtId="0" fontId="11" fillId="0" borderId="19" xfId="0" applyFont="1" applyBorder="1" applyAlignment="1" applyProtection="1">
      <alignment horizontal="left" vertical="center" readingOrder="2"/>
    </xf>
    <xf numFmtId="0" fontId="11" fillId="0" borderId="24" xfId="0" applyFont="1" applyBorder="1" applyAlignment="1" applyProtection="1">
      <alignment horizontal="left" vertical="center" readingOrder="2"/>
    </xf>
    <xf numFmtId="0" fontId="39" fillId="3" borderId="5" xfId="0" applyFont="1" applyFill="1" applyBorder="1" applyAlignment="1" applyProtection="1">
      <alignment horizontal="center" readingOrder="2"/>
      <protection locked="0"/>
    </xf>
    <xf numFmtId="0" fontId="39" fillId="3" borderId="6" xfId="0" applyFont="1" applyFill="1" applyBorder="1" applyAlignment="1" applyProtection="1">
      <alignment horizontal="center" readingOrder="2"/>
      <protection locked="0"/>
    </xf>
    <xf numFmtId="0" fontId="39" fillId="0" borderId="6" xfId="0" applyFont="1" applyFill="1" applyBorder="1" applyAlignment="1" applyProtection="1">
      <alignment horizontal="center" readingOrder="2"/>
      <protection locked="0"/>
    </xf>
    <xf numFmtId="0" fontId="24" fillId="3" borderId="5" xfId="0" applyFont="1" applyFill="1" applyBorder="1" applyAlignment="1" applyProtection="1">
      <alignment horizontal="center" vertical="center" readingOrder="2"/>
    </xf>
    <xf numFmtId="0" fontId="24" fillId="3" borderId="1" xfId="0" applyFont="1" applyFill="1" applyBorder="1" applyAlignment="1" applyProtection="1">
      <alignment horizontal="center" vertical="center" readingOrder="2"/>
    </xf>
    <xf numFmtId="0" fontId="24" fillId="2" borderId="1" xfId="0" applyFont="1" applyFill="1" applyBorder="1" applyAlignment="1" applyProtection="1">
      <alignment horizontal="center" vertical="center" readingOrder="2"/>
    </xf>
    <xf numFmtId="0" fontId="24" fillId="3" borderId="19" xfId="0" applyFont="1" applyFill="1" applyBorder="1" applyAlignment="1" applyProtection="1">
      <alignment horizontal="center" vertical="center" readingOrder="2"/>
    </xf>
    <xf numFmtId="0" fontId="24" fillId="2" borderId="27" xfId="0" applyFont="1" applyFill="1" applyBorder="1" applyAlignment="1" applyProtection="1">
      <alignment horizontal="center" vertical="center" readingOrder="2"/>
    </xf>
    <xf numFmtId="0" fontId="24" fillId="2" borderId="19" xfId="0" applyFont="1" applyFill="1" applyBorder="1" applyAlignment="1" applyProtection="1">
      <alignment horizontal="center" vertical="center" readingOrder="2"/>
    </xf>
    <xf numFmtId="166" fontId="14" fillId="3" borderId="1" xfId="0" applyNumberFormat="1" applyFont="1" applyFill="1" applyBorder="1" applyAlignment="1" applyProtection="1">
      <alignment horizontal="center" vertical="center" readingOrder="2"/>
      <protection locked="0"/>
    </xf>
    <xf numFmtId="0" fontId="40" fillId="7" borderId="1" xfId="0" applyFont="1" applyFill="1" applyBorder="1" applyAlignment="1" applyProtection="1">
      <alignment horizontal="center" vertical="center" readingOrder="2"/>
    </xf>
    <xf numFmtId="0" fontId="40" fillId="7" borderId="8" xfId="0" applyFont="1" applyFill="1" applyBorder="1" applyAlignment="1" applyProtection="1">
      <alignment horizontal="center" vertical="center" readingOrder="2"/>
    </xf>
    <xf numFmtId="0" fontId="13" fillId="0" borderId="0" xfId="0" applyFont="1" applyFill="1" applyAlignment="1" applyProtection="1">
      <alignment horizontal="center" vertical="center" readingOrder="2"/>
    </xf>
    <xf numFmtId="0" fontId="13" fillId="0" borderId="0" xfId="0" applyFont="1" applyFill="1" applyBorder="1" applyAlignment="1" applyProtection="1">
      <alignment horizontal="center" vertical="center" readingOrder="2"/>
    </xf>
    <xf numFmtId="0" fontId="41" fillId="0" borderId="30" xfId="0" applyFont="1" applyBorder="1" applyAlignment="1" applyProtection="1">
      <alignment horizontal="right" vertical="center" readingOrder="2"/>
    </xf>
    <xf numFmtId="0" fontId="13" fillId="0" borderId="0" xfId="0" applyFont="1" applyBorder="1" applyAlignment="1" applyProtection="1">
      <alignment vertical="center" readingOrder="2"/>
    </xf>
    <xf numFmtId="0" fontId="0" fillId="0" borderId="0" xfId="0" applyProtection="1"/>
    <xf numFmtId="0" fontId="9" fillId="0" borderId="0" xfId="0" applyFont="1" applyProtection="1"/>
    <xf numFmtId="0" fontId="30" fillId="0" borderId="0" xfId="0" applyFont="1" applyAlignment="1" applyProtection="1">
      <alignment horizontal="center" vertical="center" readingOrder="2"/>
    </xf>
    <xf numFmtId="0" fontId="42" fillId="0" borderId="36" xfId="0" applyFont="1" applyFill="1" applyBorder="1" applyAlignment="1" applyProtection="1">
      <alignment horizontal="right" vertical="center" readingOrder="2"/>
    </xf>
    <xf numFmtId="0" fontId="1" fillId="0" borderId="36" xfId="0" applyFont="1" applyFill="1" applyBorder="1" applyAlignment="1" applyProtection="1">
      <alignment horizontal="right" vertical="center" readingOrder="2"/>
    </xf>
    <xf numFmtId="164" fontId="6" fillId="5" borderId="25" xfId="0" applyNumberFormat="1" applyFont="1" applyFill="1" applyBorder="1" applyAlignment="1" applyProtection="1">
      <alignment horizontal="center" vertical="center" readingOrder="2"/>
    </xf>
    <xf numFmtId="165" fontId="4" fillId="0" borderId="54" xfId="0" applyNumberFormat="1" applyFont="1" applyFill="1" applyBorder="1" applyAlignment="1" applyProtection="1">
      <alignment horizontal="center" vertical="top" wrapText="1" readingOrder="2"/>
    </xf>
    <xf numFmtId="164" fontId="6" fillId="5" borderId="43" xfId="0" applyNumberFormat="1" applyFont="1" applyFill="1" applyBorder="1" applyAlignment="1" applyProtection="1">
      <alignment horizontal="center" vertical="center" readingOrder="2"/>
    </xf>
    <xf numFmtId="165" fontId="4" fillId="0" borderId="26" xfId="0" applyNumberFormat="1" applyFont="1" applyFill="1" applyBorder="1" applyAlignment="1" applyProtection="1">
      <alignment horizontal="center" vertical="top" wrapText="1" readingOrder="2"/>
    </xf>
    <xf numFmtId="164" fontId="6" fillId="3" borderId="50" xfId="0" applyNumberFormat="1" applyFont="1" applyFill="1" applyBorder="1" applyAlignment="1" applyProtection="1">
      <alignment horizontal="center" vertical="center" readingOrder="2"/>
    </xf>
    <xf numFmtId="0" fontId="27" fillId="0" borderId="19" xfId="0" applyFont="1" applyBorder="1" applyAlignment="1" applyProtection="1">
      <alignment horizontal="center" vertical="center" readingOrder="2"/>
    </xf>
    <xf numFmtId="0" fontId="43" fillId="0" borderId="0" xfId="0" applyFont="1" applyBorder="1" applyAlignment="1" applyProtection="1">
      <alignment horizontal="center" readingOrder="2"/>
    </xf>
    <xf numFmtId="0" fontId="43" fillId="0" borderId="42" xfId="0" applyFont="1" applyFill="1" applyBorder="1" applyAlignment="1" applyProtection="1">
      <alignment horizontal="center" readingOrder="2"/>
    </xf>
    <xf numFmtId="0" fontId="43" fillId="0" borderId="11" xfId="0" applyFont="1" applyFill="1" applyBorder="1" applyAlignment="1" applyProtection="1">
      <alignment horizontal="center" readingOrder="2"/>
    </xf>
    <xf numFmtId="0" fontId="43" fillId="0" borderId="12" xfId="0" applyFont="1" applyFill="1" applyBorder="1" applyAlignment="1" applyProtection="1">
      <alignment horizontal="center" readingOrder="2"/>
    </xf>
    <xf numFmtId="0" fontId="43" fillId="0" borderId="0" xfId="0" applyFont="1" applyAlignment="1" applyProtection="1">
      <alignment horizontal="center" readingOrder="2"/>
    </xf>
    <xf numFmtId="0" fontId="43" fillId="0" borderId="10" xfId="0" applyFont="1" applyFill="1" applyBorder="1" applyAlignment="1" applyProtection="1">
      <alignment horizontal="center" readingOrder="2"/>
    </xf>
    <xf numFmtId="0" fontId="44" fillId="0" borderId="0" xfId="0" applyFont="1" applyFill="1" applyBorder="1" applyAlignment="1" applyProtection="1">
      <alignment readingOrder="2"/>
    </xf>
    <xf numFmtId="0" fontId="45" fillId="0" borderId="0" xfId="0" applyFont="1" applyProtection="1"/>
    <xf numFmtId="0" fontId="46" fillId="6" borderId="44" xfId="0" applyFont="1" applyFill="1" applyBorder="1" applyAlignment="1" applyProtection="1">
      <alignment horizontal="center" readingOrder="2"/>
    </xf>
    <xf numFmtId="0" fontId="46" fillId="6" borderId="1" xfId="0" applyFont="1" applyFill="1" applyBorder="1" applyAlignment="1" applyProtection="1">
      <alignment horizontal="center" readingOrder="2"/>
    </xf>
    <xf numFmtId="0" fontId="46" fillId="0" borderId="0" xfId="0" applyFont="1" applyAlignment="1" applyProtection="1">
      <alignment horizontal="center" readingOrder="2"/>
    </xf>
    <xf numFmtId="0" fontId="47" fillId="0" borderId="0" xfId="0" applyFont="1" applyFill="1" applyAlignment="1" applyProtection="1">
      <alignment horizontal="center" vertical="center" readingOrder="2"/>
    </xf>
    <xf numFmtId="0" fontId="48" fillId="0" borderId="48" xfId="0" applyFont="1" applyFill="1" applyBorder="1" applyAlignment="1" applyProtection="1">
      <alignment horizontal="center" vertical="center" readingOrder="2"/>
    </xf>
    <xf numFmtId="0" fontId="49" fillId="0" borderId="38" xfId="0" applyFont="1" applyFill="1" applyBorder="1" applyAlignment="1" applyProtection="1">
      <alignment horizontal="center" vertical="center" readingOrder="2"/>
    </xf>
    <xf numFmtId="0" fontId="50" fillId="0" borderId="30" xfId="2" applyFont="1" applyFill="1" applyBorder="1" applyAlignment="1" applyProtection="1">
      <alignment horizontal="center" vertical="top" readingOrder="2"/>
    </xf>
    <xf numFmtId="0" fontId="48" fillId="0" borderId="0" xfId="0" applyFont="1" applyFill="1" applyAlignment="1" applyProtection="1">
      <alignment horizontal="center" vertical="center" readingOrder="2"/>
    </xf>
    <xf numFmtId="0" fontId="42" fillId="0" borderId="36" xfId="0" applyFont="1" applyFill="1" applyBorder="1" applyAlignment="1" applyProtection="1">
      <alignment horizontal="right" vertical="center" readingOrder="2"/>
    </xf>
    <xf numFmtId="0" fontId="17" fillId="0" borderId="34" xfId="0" applyFont="1" applyFill="1" applyBorder="1" applyAlignment="1" applyProtection="1">
      <alignment horizontal="center" vertical="center" readingOrder="2"/>
    </xf>
    <xf numFmtId="0" fontId="20" fillId="0" borderId="0" xfId="0" applyFont="1" applyFill="1" applyBorder="1" applyAlignment="1" applyProtection="1">
      <alignment horizontal="center" vertical="center" readingOrder="2"/>
    </xf>
    <xf numFmtId="0" fontId="28" fillId="0" borderId="0" xfId="0" applyFont="1" applyAlignment="1" applyProtection="1">
      <alignment horizontal="center" vertical="center" readingOrder="2"/>
    </xf>
    <xf numFmtId="0" fontId="20" fillId="0" borderId="0" xfId="0" applyFont="1" applyFill="1" applyBorder="1" applyAlignment="1" applyProtection="1">
      <alignment horizontal="center" vertical="center" readingOrder="2"/>
    </xf>
    <xf numFmtId="0" fontId="20" fillId="0" borderId="37" xfId="0" applyFont="1" applyFill="1" applyBorder="1" applyAlignment="1" applyProtection="1">
      <alignment horizontal="center" vertical="center" readingOrder="2"/>
    </xf>
    <xf numFmtId="0" fontId="17" fillId="11" borderId="13" xfId="0" applyFont="1" applyFill="1" applyBorder="1" applyAlignment="1" applyProtection="1">
      <alignment horizontal="center" vertical="center" textRotation="90" readingOrder="2"/>
    </xf>
    <xf numFmtId="0" fontId="17" fillId="11" borderId="18" xfId="0" applyFont="1" applyFill="1" applyBorder="1" applyAlignment="1" applyProtection="1">
      <alignment horizontal="center" vertical="center" textRotation="90" readingOrder="2"/>
    </xf>
    <xf numFmtId="0" fontId="17" fillId="12" borderId="13" xfId="0" applyFont="1" applyFill="1" applyBorder="1" applyAlignment="1" applyProtection="1">
      <alignment horizontal="center" vertical="center" readingOrder="2"/>
    </xf>
    <xf numFmtId="0" fontId="17" fillId="12" borderId="18" xfId="0" applyFont="1" applyFill="1" applyBorder="1" applyAlignment="1" applyProtection="1">
      <alignment horizontal="center" vertical="center" readingOrder="2"/>
    </xf>
    <xf numFmtId="0" fontId="17" fillId="12" borderId="14" xfId="0" applyFont="1" applyFill="1" applyBorder="1" applyAlignment="1" applyProtection="1">
      <alignment horizontal="center" vertical="center" readingOrder="2"/>
    </xf>
    <xf numFmtId="0" fontId="1" fillId="0" borderId="36" xfId="0" applyFont="1" applyFill="1" applyBorder="1" applyAlignment="1" applyProtection="1">
      <alignment horizontal="center" vertical="center" readingOrder="2"/>
    </xf>
    <xf numFmtId="0" fontId="42" fillId="0" borderId="36" xfId="0" applyFont="1" applyFill="1" applyBorder="1" applyAlignment="1" applyProtection="1">
      <alignment horizontal="right" vertical="center" readingOrder="2"/>
    </xf>
    <xf numFmtId="0" fontId="1" fillId="0" borderId="36" xfId="0" applyFont="1" applyFill="1" applyBorder="1" applyAlignment="1" applyProtection="1">
      <alignment horizontal="center" vertical="top" readingOrder="2"/>
    </xf>
    <xf numFmtId="0" fontId="17" fillId="0" borderId="13" xfId="0" applyFont="1" applyFill="1" applyBorder="1" applyAlignment="1" applyProtection="1">
      <alignment horizontal="center" vertical="center" readingOrder="2"/>
    </xf>
    <xf numFmtId="0" fontId="17" fillId="0" borderId="14" xfId="0" applyFont="1" applyFill="1" applyBorder="1" applyAlignment="1" applyProtection="1">
      <alignment horizontal="center" vertical="center" readingOrder="2"/>
    </xf>
    <xf numFmtId="0" fontId="17" fillId="0" borderId="18" xfId="0" applyFont="1" applyFill="1" applyBorder="1" applyAlignment="1" applyProtection="1">
      <alignment horizontal="center" vertical="center" readingOrder="2"/>
    </xf>
    <xf numFmtId="0" fontId="43" fillId="0" borderId="13" xfId="0" applyFont="1" applyFill="1" applyBorder="1" applyAlignment="1" applyProtection="1">
      <alignment horizontal="center" vertical="center" readingOrder="2"/>
    </xf>
    <xf numFmtId="0" fontId="43" fillId="0" borderId="14" xfId="0" applyFont="1" applyFill="1" applyBorder="1" applyAlignment="1" applyProtection="1">
      <alignment horizontal="center" vertical="center" readingOrder="2"/>
    </xf>
    <xf numFmtId="0" fontId="17" fillId="8" borderId="20" xfId="0" applyFont="1" applyFill="1" applyBorder="1" applyAlignment="1" applyProtection="1">
      <alignment horizontal="center" vertical="center" readingOrder="2"/>
    </xf>
    <xf numFmtId="0" fontId="17" fillId="8" borderId="21" xfId="0" applyFont="1" applyFill="1" applyBorder="1" applyAlignment="1" applyProtection="1">
      <alignment horizontal="center" vertical="center" readingOrder="2"/>
    </xf>
    <xf numFmtId="0" fontId="17" fillId="8" borderId="22" xfId="0" applyFont="1" applyFill="1" applyBorder="1" applyAlignment="1" applyProtection="1">
      <alignment horizontal="center" vertical="center" readingOrder="2"/>
    </xf>
    <xf numFmtId="0" fontId="18" fillId="9" borderId="20" xfId="0" applyFont="1" applyFill="1" applyBorder="1" applyAlignment="1" applyProtection="1">
      <alignment horizontal="center" vertical="center" readingOrder="2"/>
    </xf>
    <xf numFmtId="0" fontId="18" fillId="9" borderId="21" xfId="0" applyFont="1" applyFill="1" applyBorder="1" applyAlignment="1" applyProtection="1">
      <alignment horizontal="center" vertical="center" readingOrder="2"/>
    </xf>
    <xf numFmtId="0" fontId="18" fillId="9" borderId="22" xfId="0" applyFont="1" applyFill="1" applyBorder="1" applyAlignment="1" applyProtection="1">
      <alignment horizontal="center" vertical="center" readingOrder="2"/>
    </xf>
    <xf numFmtId="0" fontId="15" fillId="10" borderId="13" xfId="0" applyFont="1" applyFill="1" applyBorder="1" applyAlignment="1" applyProtection="1">
      <alignment horizontal="center" vertical="center" textRotation="90" readingOrder="2"/>
    </xf>
    <xf numFmtId="0" fontId="15" fillId="10" borderId="14" xfId="0" applyFont="1" applyFill="1" applyBorder="1" applyAlignment="1" applyProtection="1">
      <alignment horizontal="center" vertical="center" textRotation="90" readingOrder="2"/>
    </xf>
    <xf numFmtId="0" fontId="15" fillId="10" borderId="18" xfId="0" applyFont="1" applyFill="1" applyBorder="1" applyAlignment="1" applyProtection="1">
      <alignment horizontal="center" vertical="center" textRotation="90" readingOrder="2"/>
    </xf>
    <xf numFmtId="0" fontId="17" fillId="11" borderId="14" xfId="0" applyFont="1" applyFill="1" applyBorder="1" applyAlignment="1" applyProtection="1">
      <alignment horizontal="center" vertical="center" textRotation="90" readingOrder="2"/>
    </xf>
    <xf numFmtId="0" fontId="1" fillId="0" borderId="36" xfId="0" applyFont="1" applyFill="1" applyBorder="1" applyAlignment="1" applyProtection="1">
      <alignment horizontal="left" vertical="top" readingOrder="2"/>
    </xf>
    <xf numFmtId="0" fontId="1" fillId="0" borderId="36" xfId="0" applyFont="1" applyFill="1" applyBorder="1" applyAlignment="1" applyProtection="1">
      <alignment horizontal="left" vertical="center" readingOrder="2"/>
    </xf>
    <xf numFmtId="0" fontId="17" fillId="0" borderId="42" xfId="0" applyFont="1" applyFill="1" applyBorder="1" applyAlignment="1" applyProtection="1">
      <alignment horizontal="center" vertical="center" readingOrder="2"/>
    </xf>
    <xf numFmtId="0" fontId="43" fillId="0" borderId="18" xfId="0" applyFont="1" applyFill="1" applyBorder="1" applyAlignment="1" applyProtection="1">
      <alignment horizontal="center" vertical="center" readingOrder="2"/>
    </xf>
    <xf numFmtId="0" fontId="42" fillId="0" borderId="36" xfId="0" applyFont="1" applyFill="1" applyBorder="1" applyAlignment="1" applyProtection="1">
      <alignment horizontal="center" vertical="center" readingOrder="2"/>
    </xf>
    <xf numFmtId="0" fontId="43" fillId="0" borderId="28" xfId="0" applyFont="1" applyFill="1" applyBorder="1" applyAlignment="1" applyProtection="1">
      <alignment horizontal="center" vertical="center" readingOrder="2"/>
    </xf>
    <xf numFmtId="0" fontId="43" fillId="0" borderId="29" xfId="0" applyFont="1" applyFill="1" applyBorder="1" applyAlignment="1" applyProtection="1">
      <alignment horizontal="center" vertical="center" readingOrder="2"/>
    </xf>
    <xf numFmtId="0" fontId="43" fillId="0" borderId="37" xfId="0" applyFont="1" applyFill="1" applyBorder="1" applyAlignment="1" applyProtection="1">
      <alignment horizontal="center" vertical="center" readingOrder="2"/>
    </xf>
    <xf numFmtId="0" fontId="17" fillId="8" borderId="15" xfId="0" applyFont="1" applyFill="1" applyBorder="1" applyAlignment="1" applyProtection="1">
      <alignment horizontal="center" vertical="center" readingOrder="2"/>
    </xf>
    <xf numFmtId="0" fontId="17" fillId="8" borderId="16" xfId="0" applyFont="1" applyFill="1" applyBorder="1" applyAlignment="1" applyProtection="1">
      <alignment horizontal="center" vertical="center" readingOrder="2"/>
    </xf>
    <xf numFmtId="0" fontId="17" fillId="8" borderId="17" xfId="0" applyFont="1" applyFill="1" applyBorder="1" applyAlignment="1" applyProtection="1">
      <alignment horizontal="center" vertical="center" readingOrder="2"/>
    </xf>
    <xf numFmtId="0" fontId="18" fillId="9" borderId="53" xfId="0" applyFont="1" applyFill="1" applyBorder="1" applyAlignment="1" applyProtection="1">
      <alignment horizontal="center" vertical="center" readingOrder="2"/>
    </xf>
    <xf numFmtId="0" fontId="18" fillId="9" borderId="16" xfId="0" applyFont="1" applyFill="1" applyBorder="1" applyAlignment="1" applyProtection="1">
      <alignment horizontal="center" vertical="center" readingOrder="2"/>
    </xf>
    <xf numFmtId="0" fontId="18" fillId="9" borderId="17" xfId="0" applyFont="1" applyFill="1" applyBorder="1" applyAlignment="1" applyProtection="1">
      <alignment horizontal="center" vertical="center" readingOrder="2"/>
    </xf>
    <xf numFmtId="0" fontId="15" fillId="10" borderId="31" xfId="0" applyFont="1" applyFill="1" applyBorder="1" applyAlignment="1" applyProtection="1">
      <alignment horizontal="center" vertical="center" textRotation="90" readingOrder="2"/>
    </xf>
    <xf numFmtId="0" fontId="15" fillId="10" borderId="32" xfId="0" applyFont="1" applyFill="1" applyBorder="1" applyAlignment="1" applyProtection="1">
      <alignment horizontal="center" vertical="center" textRotation="90" readingOrder="2"/>
    </xf>
    <xf numFmtId="0" fontId="7" fillId="12" borderId="1" xfId="0" applyFont="1" applyFill="1" applyBorder="1" applyAlignment="1" applyProtection="1">
      <alignment horizontal="center" vertical="center" textRotation="90" readingOrder="2"/>
    </xf>
    <xf numFmtId="0" fontId="7" fillId="12" borderId="8" xfId="0" applyFont="1" applyFill="1" applyBorder="1" applyAlignment="1" applyProtection="1">
      <alignment horizontal="center" vertical="center" textRotation="90" readingOrder="2"/>
    </xf>
    <xf numFmtId="0" fontId="36" fillId="0" borderId="36" xfId="0" applyFont="1" applyFill="1" applyBorder="1" applyAlignment="1" applyProtection="1">
      <alignment horizontal="center" vertical="center" readingOrder="2"/>
    </xf>
    <xf numFmtId="0" fontId="46" fillId="12" borderId="1" xfId="0" applyFont="1" applyFill="1" applyBorder="1" applyAlignment="1" applyProtection="1">
      <alignment horizontal="center" vertical="center" readingOrder="2"/>
    </xf>
    <xf numFmtId="0" fontId="46" fillId="12" borderId="8" xfId="0" applyFont="1" applyFill="1" applyBorder="1" applyAlignment="1" applyProtection="1">
      <alignment horizontal="center" vertical="center" readingOrder="2"/>
    </xf>
    <xf numFmtId="0" fontId="17" fillId="12" borderId="1" xfId="0" applyFont="1" applyFill="1" applyBorder="1" applyAlignment="1" applyProtection="1">
      <alignment horizontal="center" vertical="center" readingOrder="2"/>
    </xf>
    <xf numFmtId="0" fontId="17" fillId="12" borderId="8" xfId="0" applyFont="1" applyFill="1" applyBorder="1" applyAlignment="1" applyProtection="1">
      <alignment horizontal="center" vertical="center" readingOrder="2"/>
    </xf>
    <xf numFmtId="0" fontId="35" fillId="0" borderId="36" xfId="0" applyFont="1" applyFill="1" applyBorder="1" applyAlignment="1" applyProtection="1">
      <alignment horizontal="center" vertical="center" readingOrder="2"/>
    </xf>
    <xf numFmtId="0" fontId="17" fillId="12" borderId="52" xfId="0" applyFont="1" applyFill="1" applyBorder="1" applyAlignment="1" applyProtection="1">
      <alignment horizontal="center" vertical="center" readingOrder="2"/>
    </xf>
    <xf numFmtId="0" fontId="17" fillId="12" borderId="29" xfId="0" applyFont="1" applyFill="1" applyBorder="1" applyAlignment="1" applyProtection="1">
      <alignment horizontal="center" vertical="center" readingOrder="2"/>
    </xf>
    <xf numFmtId="0" fontId="41" fillId="0" borderId="30" xfId="0" applyFont="1" applyBorder="1" applyAlignment="1" applyProtection="1">
      <alignment horizontal="right" vertical="center" readingOrder="2"/>
    </xf>
    <xf numFmtId="0" fontId="43" fillId="0" borderId="27" xfId="0" applyFont="1" applyBorder="1" applyAlignment="1" applyProtection="1">
      <alignment horizontal="center" vertical="center" readingOrder="2"/>
    </xf>
    <xf numFmtId="0" fontId="43" fillId="0" borderId="19" xfId="0" applyFont="1" applyBorder="1" applyAlignment="1" applyProtection="1">
      <alignment horizontal="center" vertical="center" readingOrder="2"/>
    </xf>
    <xf numFmtId="0" fontId="11" fillId="0" borderId="10" xfId="0" applyFont="1" applyBorder="1" applyAlignment="1" applyProtection="1">
      <alignment horizontal="center" vertical="center" readingOrder="2"/>
    </xf>
    <xf numFmtId="0" fontId="11" fillId="0" borderId="11" xfId="0" applyFont="1" applyBorder="1" applyAlignment="1" applyProtection="1">
      <alignment horizontal="center" vertical="center" readingOrder="2"/>
    </xf>
    <xf numFmtId="0" fontId="11" fillId="0" borderId="12" xfId="0" applyFont="1" applyBorder="1" applyAlignment="1" applyProtection="1">
      <alignment horizontal="center" vertical="center" readingOrder="2"/>
    </xf>
    <xf numFmtId="0" fontId="11" fillId="0" borderId="25" xfId="0" applyFont="1" applyBorder="1" applyAlignment="1" applyProtection="1">
      <alignment horizontal="center" vertical="center" readingOrder="2"/>
    </xf>
    <xf numFmtId="0" fontId="11" fillId="0" borderId="27" xfId="0" applyFont="1" applyBorder="1" applyAlignment="1" applyProtection="1">
      <alignment horizontal="center" vertical="center" readingOrder="2"/>
    </xf>
    <xf numFmtId="0" fontId="11" fillId="0" borderId="26" xfId="0" applyFont="1" applyBorder="1" applyAlignment="1" applyProtection="1">
      <alignment horizontal="center" vertical="center" readingOrder="2"/>
    </xf>
    <xf numFmtId="0" fontId="5" fillId="13" borderId="2" xfId="0" applyFont="1" applyFill="1" applyBorder="1" applyAlignment="1" applyProtection="1">
      <alignment horizontal="center" vertical="center" readingOrder="2"/>
    </xf>
    <xf numFmtId="0" fontId="5" fillId="13" borderId="3" xfId="0" applyFont="1" applyFill="1" applyBorder="1" applyAlignment="1" applyProtection="1">
      <alignment horizontal="center" vertical="center" readingOrder="2"/>
    </xf>
    <xf numFmtId="0" fontId="5" fillId="13" borderId="23" xfId="0" applyFont="1" applyFill="1" applyBorder="1" applyAlignment="1" applyProtection="1">
      <alignment horizontal="center" vertical="center" readingOrder="2"/>
    </xf>
    <xf numFmtId="0" fontId="5" fillId="11" borderId="25" xfId="0" applyFont="1" applyFill="1" applyBorder="1" applyAlignment="1" applyProtection="1">
      <alignment horizontal="center" vertical="center" readingOrder="2"/>
    </xf>
    <xf numFmtId="0" fontId="5" fillId="11" borderId="3" xfId="0" applyFont="1" applyFill="1" applyBorder="1" applyAlignment="1" applyProtection="1">
      <alignment horizontal="center" vertical="center" readingOrder="2"/>
    </xf>
    <xf numFmtId="0" fontId="5" fillId="11" borderId="23" xfId="0" applyFont="1" applyFill="1" applyBorder="1" applyAlignment="1" applyProtection="1">
      <alignment horizontal="center" vertical="center" readingOrder="2"/>
    </xf>
    <xf numFmtId="0" fontId="43" fillId="0" borderId="43" xfId="0" applyFont="1" applyBorder="1" applyAlignment="1" applyProtection="1">
      <alignment horizontal="center" vertical="center" readingOrder="2"/>
    </xf>
    <xf numFmtId="0" fontId="43" fillId="0" borderId="45" xfId="0" applyFont="1" applyBorder="1" applyAlignment="1" applyProtection="1">
      <alignment horizontal="center" vertical="center" readingOrder="2"/>
    </xf>
    <xf numFmtId="0" fontId="13" fillId="0" borderId="30" xfId="0" applyFont="1" applyBorder="1" applyAlignment="1" applyProtection="1">
      <alignment horizontal="left" vertical="center" readingOrder="2"/>
    </xf>
    <xf numFmtId="0" fontId="13" fillId="0" borderId="0" xfId="0" applyFont="1" applyBorder="1" applyAlignment="1" applyProtection="1">
      <alignment horizontal="left" vertical="center" readingOrder="2"/>
    </xf>
    <xf numFmtId="0" fontId="43" fillId="0" borderId="26" xfId="0" applyFont="1" applyBorder="1" applyAlignment="1" applyProtection="1">
      <alignment horizontal="center" vertical="center" readingOrder="2"/>
    </xf>
    <xf numFmtId="0" fontId="43" fillId="0" borderId="24" xfId="0" applyFont="1" applyBorder="1" applyAlignment="1" applyProtection="1">
      <alignment horizontal="center" vertical="center" readingOrder="2"/>
    </xf>
    <xf numFmtId="0" fontId="15" fillId="0" borderId="36" xfId="0" applyFont="1" applyFill="1" applyBorder="1" applyAlignment="1">
      <alignment horizontal="left"/>
    </xf>
    <xf numFmtId="0" fontId="38" fillId="0" borderId="36" xfId="0" applyFont="1" applyFill="1" applyBorder="1" applyAlignment="1">
      <alignment horizontal="right" vertical="center" readingOrder="2"/>
    </xf>
    <xf numFmtId="0" fontId="38" fillId="0" borderId="36" xfId="0" applyFont="1" applyFill="1" applyBorder="1" applyAlignment="1">
      <alignment horizontal="right"/>
    </xf>
    <xf numFmtId="0" fontId="32" fillId="12" borderId="1" xfId="0" applyFont="1" applyFill="1" applyBorder="1" applyAlignment="1" applyProtection="1">
      <alignment horizontal="center" vertical="center"/>
    </xf>
    <xf numFmtId="0" fontId="32" fillId="12" borderId="8" xfId="0" applyFont="1" applyFill="1" applyBorder="1" applyAlignment="1" applyProtection="1">
      <alignment horizontal="center" vertical="center"/>
    </xf>
    <xf numFmtId="0" fontId="33" fillId="12" borderId="1" xfId="0" applyFont="1" applyFill="1" applyBorder="1" applyAlignment="1" applyProtection="1">
      <alignment horizontal="center" vertical="center"/>
    </xf>
    <xf numFmtId="0" fontId="33" fillId="12" borderId="8" xfId="0" applyFont="1" applyFill="1" applyBorder="1" applyAlignment="1" applyProtection="1">
      <alignment horizontal="center" vertical="center"/>
    </xf>
    <xf numFmtId="0" fontId="33" fillId="12" borderId="1" xfId="0" applyFont="1" applyFill="1" applyBorder="1" applyAlignment="1" applyProtection="1">
      <alignment horizontal="center" vertical="center" textRotation="90"/>
    </xf>
    <xf numFmtId="0" fontId="33" fillId="12" borderId="8" xfId="0" applyFont="1" applyFill="1" applyBorder="1" applyAlignment="1" applyProtection="1">
      <alignment horizontal="center" vertical="center" textRotation="90"/>
    </xf>
    <xf numFmtId="0" fontId="37" fillId="0" borderId="36" xfId="0" applyFont="1" applyFill="1" applyBorder="1" applyAlignment="1" applyProtection="1">
      <alignment horizontal="right" vertical="center" readingOrder="2"/>
    </xf>
    <xf numFmtId="0" fontId="25" fillId="7" borderId="1" xfId="0" applyFont="1" applyFill="1" applyBorder="1" applyAlignment="1" applyProtection="1">
      <alignment horizontal="center" vertical="center"/>
    </xf>
    <xf numFmtId="0" fontId="26" fillId="6" borderId="1" xfId="0" applyFont="1" applyFill="1" applyBorder="1" applyAlignment="1" applyProtection="1">
      <alignment horizontal="center" vertical="center"/>
    </xf>
    <xf numFmtId="0" fontId="41" fillId="0" borderId="36" xfId="0" applyFont="1" applyFill="1" applyBorder="1" applyAlignment="1" applyProtection="1">
      <alignment horizontal="right" vertical="center" readingOrder="2"/>
    </xf>
    <xf numFmtId="0" fontId="26" fillId="6" borderId="8" xfId="0" applyFont="1" applyFill="1" applyBorder="1" applyAlignment="1" applyProtection="1">
      <alignment horizontal="center" vertical="center"/>
    </xf>
    <xf numFmtId="0" fontId="25" fillId="7" borderId="8" xfId="0" applyFont="1" applyFill="1" applyBorder="1" applyAlignment="1" applyProtection="1">
      <alignment horizontal="center" vertical="center"/>
    </xf>
    <xf numFmtId="0" fontId="48" fillId="14" borderId="36" xfId="0" applyFont="1" applyFill="1" applyBorder="1" applyAlignment="1" applyProtection="1">
      <alignment horizontal="center" vertical="center" readingOrder="2"/>
      <protection locked="0"/>
    </xf>
    <xf numFmtId="16" fontId="48" fillId="14" borderId="36" xfId="0" applyNumberFormat="1" applyFont="1" applyFill="1" applyBorder="1" applyAlignment="1" applyProtection="1">
      <alignment horizontal="center" vertical="center" readingOrder="2"/>
      <protection locked="0"/>
    </xf>
    <xf numFmtId="0" fontId="48" fillId="4" borderId="48" xfId="0" applyFont="1" applyFill="1" applyBorder="1" applyAlignment="1" applyProtection="1">
      <alignment horizontal="center" vertical="center" readingOrder="2"/>
      <protection locked="0"/>
    </xf>
    <xf numFmtId="0" fontId="48" fillId="4" borderId="1" xfId="0" applyFont="1" applyFill="1" applyBorder="1" applyAlignment="1" applyProtection="1">
      <alignment horizontal="center" vertical="center" readingOrder="2"/>
      <protection locked="0"/>
    </xf>
    <xf numFmtId="165" fontId="4" fillId="15" borderId="8" xfId="0" applyNumberFormat="1" applyFont="1" applyFill="1" applyBorder="1" applyAlignment="1" applyProtection="1">
      <alignment horizontal="center" vertical="top" wrapText="1" readingOrder="2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6CDDDA"/>
      <color rgb="FFFF6600"/>
      <color rgb="FF33CC33"/>
      <color rgb="FF00FF00"/>
      <color rgb="FF0000FF"/>
      <color rgb="FF996633"/>
      <color rgb="FFFFB7B7"/>
      <color rgb="FF3366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Concours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.albayoumi@althikr.edu.sa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34"/>
  <sheetViews>
    <sheetView rightToLeft="1" tabSelected="1" workbookViewId="0">
      <selection activeCell="C18" sqref="C18"/>
    </sheetView>
  </sheetViews>
  <sheetFormatPr defaultColWidth="9.5" defaultRowHeight="18" customHeight="1"/>
  <cols>
    <col min="1" max="1" width="9.5" style="83"/>
    <col min="2" max="2" width="8.625" style="83" customWidth="1"/>
    <col min="3" max="3" width="31.375" style="232" customWidth="1"/>
    <col min="4" max="16384" width="9.5" style="83"/>
  </cols>
  <sheetData>
    <row r="1" spans="2:3" ht="18" customHeight="1">
      <c r="C1" s="228"/>
    </row>
    <row r="2" spans="2:3" ht="18" customHeight="1" thickBot="1">
      <c r="B2" s="83" t="s">
        <v>74</v>
      </c>
      <c r="C2" s="324" t="s">
        <v>107</v>
      </c>
    </row>
    <row r="4" spans="2:3" ht="18" customHeight="1" thickBot="1">
      <c r="B4" s="83" t="s">
        <v>75</v>
      </c>
      <c r="C4" s="325" t="s">
        <v>106</v>
      </c>
    </row>
    <row r="6" spans="2:3" ht="18" customHeight="1">
      <c r="B6" s="84" t="s">
        <v>14</v>
      </c>
      <c r="C6" s="229" t="s">
        <v>7</v>
      </c>
    </row>
    <row r="7" spans="2:3" ht="18" customHeight="1">
      <c r="B7" s="216">
        <v>1</v>
      </c>
      <c r="C7" s="326"/>
    </row>
    <row r="8" spans="2:3" ht="18" customHeight="1">
      <c r="B8" s="216">
        <v>2</v>
      </c>
      <c r="C8" s="326"/>
    </row>
    <row r="9" spans="2:3" ht="18" customHeight="1">
      <c r="B9" s="216">
        <v>3</v>
      </c>
      <c r="C9" s="326"/>
    </row>
    <row r="10" spans="2:3" ht="18" customHeight="1">
      <c r="B10" s="216">
        <v>4</v>
      </c>
      <c r="C10" s="326"/>
    </row>
    <row r="11" spans="2:3" ht="18" customHeight="1">
      <c r="B11" s="216">
        <v>5</v>
      </c>
      <c r="C11" s="326"/>
    </row>
    <row r="12" spans="2:3" ht="18" customHeight="1">
      <c r="B12" s="216">
        <v>6</v>
      </c>
      <c r="C12" s="326"/>
    </row>
    <row r="13" spans="2:3" ht="18" customHeight="1">
      <c r="B13" s="216">
        <v>7</v>
      </c>
      <c r="C13" s="326"/>
    </row>
    <row r="14" spans="2:3" ht="18" customHeight="1">
      <c r="B14" s="216">
        <v>8</v>
      </c>
      <c r="C14" s="326"/>
    </row>
    <row r="15" spans="2:3" ht="18" customHeight="1">
      <c r="B15" s="216">
        <v>9</v>
      </c>
      <c r="C15" s="326"/>
    </row>
    <row r="16" spans="2:3" ht="18" customHeight="1">
      <c r="B16" s="216">
        <v>10</v>
      </c>
      <c r="C16" s="326"/>
    </row>
    <row r="17" spans="2:3" ht="18" customHeight="1">
      <c r="B17" s="216">
        <v>11</v>
      </c>
      <c r="C17" s="326"/>
    </row>
    <row r="18" spans="2:3" ht="18" customHeight="1">
      <c r="B18" s="216">
        <v>12</v>
      </c>
      <c r="C18" s="326"/>
    </row>
    <row r="19" spans="2:3" ht="18" customHeight="1">
      <c r="B19" s="216">
        <v>13</v>
      </c>
      <c r="C19" s="326"/>
    </row>
    <row r="20" spans="2:3" ht="18" customHeight="1">
      <c r="B20" s="216">
        <v>14</v>
      </c>
      <c r="C20" s="326"/>
    </row>
    <row r="21" spans="2:3" ht="18" customHeight="1">
      <c r="B21" s="216">
        <v>15</v>
      </c>
      <c r="C21" s="326"/>
    </row>
    <row r="22" spans="2:3" ht="18" customHeight="1">
      <c r="B22" s="216">
        <v>16</v>
      </c>
      <c r="C22" s="326"/>
    </row>
    <row r="23" spans="2:3" ht="18" customHeight="1">
      <c r="B23" s="216">
        <v>17</v>
      </c>
      <c r="C23" s="326"/>
    </row>
    <row r="24" spans="2:3" ht="18" customHeight="1">
      <c r="B24" s="216">
        <v>18</v>
      </c>
      <c r="C24" s="326"/>
    </row>
    <row r="25" spans="2:3" ht="18" customHeight="1">
      <c r="B25" s="216">
        <v>19</v>
      </c>
      <c r="C25" s="326"/>
    </row>
    <row r="26" spans="2:3" ht="18" customHeight="1">
      <c r="B26" s="216">
        <v>20</v>
      </c>
      <c r="C26" s="326"/>
    </row>
    <row r="27" spans="2:3" ht="18" customHeight="1">
      <c r="B27" s="216">
        <v>21</v>
      </c>
      <c r="C27" s="326"/>
    </row>
    <row r="28" spans="2:3" ht="18" customHeight="1">
      <c r="B28" s="216">
        <v>22</v>
      </c>
      <c r="C28" s="326"/>
    </row>
    <row r="29" spans="2:3" ht="18" customHeight="1">
      <c r="B29" s="216">
        <v>23</v>
      </c>
      <c r="C29" s="327"/>
    </row>
    <row r="30" spans="2:3" ht="18" customHeight="1">
      <c r="B30" s="216">
        <v>24</v>
      </c>
      <c r="C30" s="327"/>
    </row>
    <row r="31" spans="2:3" ht="18" customHeight="1">
      <c r="B31" s="216">
        <v>25</v>
      </c>
      <c r="C31" s="327"/>
    </row>
    <row r="33" spans="1:3" ht="18" customHeight="1">
      <c r="A33" s="236"/>
      <c r="B33" s="236"/>
      <c r="C33" s="230" t="s">
        <v>76</v>
      </c>
    </row>
    <row r="34" spans="1:3" ht="18" customHeight="1" thickBot="1">
      <c r="A34" s="236"/>
      <c r="B34" s="236"/>
      <c r="C34" s="231" t="s">
        <v>77</v>
      </c>
    </row>
  </sheetData>
  <sheetProtection password="CE28" sheet="1" objects="1" scenarios="1" selectLockedCells="1"/>
  <sortState ref="C7:C27">
    <sortCondition ref="C27"/>
  </sortState>
  <mergeCells count="1">
    <mergeCell ref="A33:B34"/>
  </mergeCells>
  <hyperlinks>
    <hyperlink ref="C34" r:id="rId1"/>
  </hyperlinks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00FF00"/>
    <outlinePr applyStyles="1"/>
  </sheetPr>
  <dimension ref="A1:AS557"/>
  <sheetViews>
    <sheetView showGridLines="0" rightToLeft="1" topLeftCell="A37" zoomScale="120" zoomScaleNormal="120" workbookViewId="0">
      <selection activeCell="C47" sqref="C47"/>
    </sheetView>
  </sheetViews>
  <sheetFormatPr defaultColWidth="4.25" defaultRowHeight="21" customHeight="1"/>
  <cols>
    <col min="1" max="1" width="3.25" style="74" customWidth="1"/>
    <col min="2" max="2" width="19" style="221" customWidth="1"/>
    <col min="3" max="6" width="4.25" style="24"/>
    <col min="7" max="7" width="4.625" style="24" customWidth="1"/>
    <col min="8" max="8" width="5.5" style="24" customWidth="1"/>
    <col min="9" max="11" width="4.25" style="24"/>
    <col min="12" max="13" width="5.125" style="24" customWidth="1"/>
    <col min="14" max="14" width="5" style="24" customWidth="1"/>
    <col min="15" max="15" width="15.25" style="23" customWidth="1"/>
    <col min="16" max="16" width="10.625" style="206" hidden="1" customWidth="1"/>
    <col min="17" max="17" width="7.375" style="73" hidden="1" customWidth="1"/>
    <col min="18" max="18" width="8.25" style="73" hidden="1" customWidth="1"/>
    <col min="19" max="19" width="0" style="73" hidden="1" customWidth="1"/>
    <col min="20" max="20" width="7.125" style="73" hidden="1" customWidth="1"/>
    <col min="21" max="21" width="11" style="124" hidden="1" customWidth="1"/>
    <col min="22" max="22" width="9.25" style="73" hidden="1" customWidth="1"/>
    <col min="23" max="23" width="9.5" style="73" hidden="1" customWidth="1"/>
    <col min="24" max="24" width="1.625" style="73" hidden="1" customWidth="1"/>
    <col min="25" max="25" width="13.75" style="73" hidden="1" customWidth="1"/>
    <col min="26" max="26" width="0.75" style="67" hidden="1" customWidth="1"/>
    <col min="27" max="27" width="0" style="206" hidden="1" customWidth="1"/>
    <col min="28" max="28" width="0" style="68" hidden="1" customWidth="1"/>
    <col min="29" max="29" width="0" style="24" hidden="1" customWidth="1"/>
    <col min="30" max="30" width="3.625" style="24" hidden="1" customWidth="1"/>
    <col min="31" max="31" width="9.625" style="24" hidden="1" customWidth="1"/>
    <col min="32" max="32" width="1.5" style="24" hidden="1" customWidth="1"/>
    <col min="33" max="33" width="9" style="24" hidden="1" customWidth="1"/>
    <col min="34" max="34" width="1.375" style="24" hidden="1" customWidth="1"/>
    <col min="35" max="35" width="8.5" style="24" hidden="1" customWidth="1"/>
    <col min="36" max="36" width="5.875" style="24" hidden="1" customWidth="1"/>
    <col min="37" max="37" width="7.625" style="24" hidden="1" customWidth="1"/>
    <col min="38" max="38" width="7.25" style="24" hidden="1" customWidth="1"/>
    <col min="39" max="39" width="12.75" style="24" hidden="1" customWidth="1"/>
    <col min="40" max="40" width="1.5" style="24" hidden="1" customWidth="1"/>
    <col min="41" max="41" width="10" style="24" hidden="1" customWidth="1"/>
    <col min="42" max="42" width="13.75" style="24" hidden="1" customWidth="1"/>
    <col min="43" max="43" width="12.25" style="24" customWidth="1"/>
    <col min="44" max="16384" width="4.25" style="24"/>
  </cols>
  <sheetData>
    <row r="1" spans="1:28" ht="27" customHeight="1" thickBot="1">
      <c r="A1" s="244" t="s">
        <v>49</v>
      </c>
      <c r="B1" s="244"/>
      <c r="C1" s="244"/>
      <c r="D1" s="266" t="str">
        <f>CLEAN('البيانات الأساسية'!C4)</f>
        <v>2ث 1</v>
      </c>
      <c r="E1" s="266"/>
      <c r="F1" s="233"/>
      <c r="G1" s="244" t="s">
        <v>50</v>
      </c>
      <c r="H1" s="244"/>
      <c r="I1" s="245" t="str">
        <f>CLEAN('البيانات الأساسية'!C2)</f>
        <v>الفيزياء2</v>
      </c>
      <c r="J1" s="245"/>
      <c r="K1" s="245"/>
      <c r="L1" s="210"/>
      <c r="M1" s="244" t="s">
        <v>51</v>
      </c>
      <c r="N1" s="244"/>
      <c r="O1" s="233" t="s">
        <v>52</v>
      </c>
      <c r="Q1" s="235"/>
      <c r="R1" s="235"/>
      <c r="S1" s="235"/>
      <c r="T1" s="235"/>
      <c r="V1" s="235"/>
      <c r="W1" s="235"/>
      <c r="X1" s="235"/>
      <c r="Y1" s="235"/>
    </row>
    <row r="2" spans="1:28" ht="3.75" customHeight="1" thickBot="1">
      <c r="B2" s="217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6"/>
      <c r="Q2" s="235"/>
      <c r="R2" s="235"/>
      <c r="S2" s="235"/>
      <c r="T2" s="235"/>
      <c r="V2" s="235"/>
      <c r="W2" s="235"/>
      <c r="X2" s="235"/>
      <c r="Y2" s="235"/>
    </row>
    <row r="3" spans="1:28" ht="21" customHeight="1" thickBot="1">
      <c r="A3" s="247" t="s">
        <v>14</v>
      </c>
      <c r="B3" s="250" t="s">
        <v>7</v>
      </c>
      <c r="C3" s="252" t="s">
        <v>0</v>
      </c>
      <c r="D3" s="253"/>
      <c r="E3" s="253"/>
      <c r="F3" s="253"/>
      <c r="G3" s="254"/>
      <c r="H3" s="255" t="s">
        <v>13</v>
      </c>
      <c r="I3" s="256"/>
      <c r="J3" s="256"/>
      <c r="K3" s="256"/>
      <c r="L3" s="257"/>
      <c r="M3" s="258" t="s">
        <v>1</v>
      </c>
      <c r="N3" s="239" t="s">
        <v>12</v>
      </c>
      <c r="O3" s="241" t="s">
        <v>53</v>
      </c>
      <c r="Q3" s="235"/>
      <c r="R3" s="235"/>
      <c r="S3" s="235"/>
      <c r="T3" s="235"/>
      <c r="V3" s="235"/>
      <c r="W3" s="235"/>
      <c r="X3" s="235"/>
      <c r="Y3" s="235"/>
    </row>
    <row r="4" spans="1:28" ht="21" customHeight="1">
      <c r="A4" s="248"/>
      <c r="B4" s="251"/>
      <c r="C4" s="5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211" t="s">
        <v>2</v>
      </c>
      <c r="I4" s="9" t="s">
        <v>3</v>
      </c>
      <c r="J4" s="9" t="s">
        <v>4</v>
      </c>
      <c r="K4" s="9" t="s">
        <v>5</v>
      </c>
      <c r="L4" s="10" t="s">
        <v>6</v>
      </c>
      <c r="M4" s="259"/>
      <c r="N4" s="261"/>
      <c r="O4" s="243"/>
      <c r="Q4" s="235"/>
      <c r="R4" s="235"/>
      <c r="S4" s="235"/>
      <c r="T4" s="235"/>
      <c r="V4" s="235"/>
      <c r="W4" s="235"/>
      <c r="X4" s="235"/>
      <c r="Y4" s="235"/>
    </row>
    <row r="5" spans="1:28" ht="21" customHeight="1" thickBot="1">
      <c r="A5" s="264"/>
      <c r="B5" s="265"/>
      <c r="C5" s="1">
        <v>41203</v>
      </c>
      <c r="D5" s="2">
        <v>41204</v>
      </c>
      <c r="E5" s="2">
        <v>41205</v>
      </c>
      <c r="F5" s="2">
        <v>41206</v>
      </c>
      <c r="G5" s="3">
        <v>41207</v>
      </c>
      <c r="H5" s="212">
        <f>C5</f>
        <v>41203</v>
      </c>
      <c r="I5" s="110">
        <f>D5</f>
        <v>41204</v>
      </c>
      <c r="J5" s="110">
        <f>E5</f>
        <v>41205</v>
      </c>
      <c r="K5" s="110">
        <f>F5</f>
        <v>41206</v>
      </c>
      <c r="L5" s="111">
        <f>G5</f>
        <v>41207</v>
      </c>
      <c r="M5" s="260"/>
      <c r="N5" s="240"/>
      <c r="O5" s="242"/>
      <c r="P5" s="125" t="s">
        <v>86</v>
      </c>
      <c r="Q5" s="69" t="s">
        <v>15</v>
      </c>
      <c r="R5" s="69" t="s">
        <v>16</v>
      </c>
      <c r="S5" s="69" t="s">
        <v>9</v>
      </c>
      <c r="T5" s="69" t="s">
        <v>10</v>
      </c>
      <c r="U5" s="124" t="s">
        <v>85</v>
      </c>
      <c r="V5" s="69" t="s">
        <v>11</v>
      </c>
      <c r="W5" s="235" t="s">
        <v>41</v>
      </c>
      <c r="X5" s="235"/>
      <c r="Y5" s="235" t="s">
        <v>43</v>
      </c>
    </row>
    <row r="6" spans="1:28" ht="21" customHeight="1">
      <c r="A6" s="234">
        <v>1</v>
      </c>
      <c r="B6" s="218" t="str">
        <f>CLEAN('البيانات الأساسية'!C7)</f>
        <v/>
      </c>
      <c r="C6" s="102"/>
      <c r="D6" s="103"/>
      <c r="E6" s="103"/>
      <c r="F6" s="103"/>
      <c r="G6" s="104"/>
      <c r="H6" s="29"/>
      <c r="I6" s="30"/>
      <c r="J6" s="30"/>
      <c r="K6" s="30"/>
      <c r="L6" s="31"/>
      <c r="M6" s="105"/>
      <c r="N6" s="106"/>
      <c r="O6" s="107" t="str">
        <f>IF(C6&gt;=4,"خطأ إدخال حضور",IF(D6&gt;=4,"خطأ إدخال حضور",IF(E6&gt;=4,"خطأ إدخال حضور",IF(F6&gt;=4,"خطأ إدخال حضور",IF(G6&gt;=4,"خطأ إدخال حضور",IF(H6&gt;=6,"خطأ إدخال مشاركة",IF(I6&gt;=6,"خطأ إدخال مشاركة",IF(J6&gt;=6,"خطأ إدخال مشاركة",IF(K6&gt;=6,"خطأ إدخال مشاركة",IF(L6&gt;=6,"خطأ إدخال مشاركة",IF(M6&gt;=3,"خطأ إدخال واجبات",IF(N6&gt;=3,"خطأ إدخال ملف الاعمال"," "))))))))))))</f>
        <v xml:space="preserve"> </v>
      </c>
      <c r="P6" s="208">
        <f>COUNTIF(C6:G6,"=3")</f>
        <v>0</v>
      </c>
      <c r="Q6" s="235">
        <f t="shared" ref="Q6:Q30" si="0">COUNTIF(C6:G6,"=0")</f>
        <v>0</v>
      </c>
      <c r="R6" s="235">
        <f t="shared" ref="R6:R30" si="1">COUNTIF(D6:G6,"=1")</f>
        <v>0</v>
      </c>
      <c r="S6" s="235">
        <f>COUNTIF(C6:G6,"=2")</f>
        <v>0</v>
      </c>
      <c r="T6" s="235">
        <f>COUNTIF(C6:G6,"&gt;1")</f>
        <v>0</v>
      </c>
      <c r="U6" s="124">
        <f t="shared" ref="U6:U30" si="2">COUNTIF(C6:G6,"&gt;=0")</f>
        <v>0</v>
      </c>
      <c r="V6" s="235">
        <f t="shared" ref="V6:V30" si="3">SUM(H6:L6)</f>
        <v>0</v>
      </c>
      <c r="W6" s="235">
        <f>COUNTIF(M6,"&gt;=0")</f>
        <v>0</v>
      </c>
      <c r="X6" s="235"/>
      <c r="Y6" s="235">
        <f t="shared" ref="Y6:Y21" si="4">COUNTIF(N6,"&gt;=0")</f>
        <v>0</v>
      </c>
    </row>
    <row r="7" spans="1:28" s="37" customFormat="1" ht="21" customHeight="1">
      <c r="A7" s="234">
        <v>2</v>
      </c>
      <c r="B7" s="219" t="str">
        <f>CLEAN('البيانات الأساسية'!C8)</f>
        <v/>
      </c>
      <c r="C7" s="87"/>
      <c r="D7" s="34"/>
      <c r="E7" s="34"/>
      <c r="F7" s="34"/>
      <c r="G7" s="91"/>
      <c r="H7" s="33"/>
      <c r="I7" s="34"/>
      <c r="J7" s="34"/>
      <c r="K7" s="34"/>
      <c r="L7" s="35"/>
      <c r="M7" s="98"/>
      <c r="N7" s="36"/>
      <c r="O7" s="93" t="str">
        <f t="shared" ref="O7:O30" si="5">IF(C7&gt;=4,"خطأ إدخال حضور",IF(D7&gt;=4,"خطأ إدخال حضور",IF(E7&gt;=4,"خطأ إدخال حضور",IF(F7&gt;=4,"خطأ إدخال حضور",IF(G7&gt;=4,"خطأ إدخال حضور",IF(H7&gt;=6,"خطأ إدخال مشاركة",IF(I7&gt;=6,"خطأ إدخال مشاركة",IF(J7&gt;=6,"خطأ إدخال مشاركة",IF(K7&gt;=6,"خطأ إدخال مشاركة",IF(L7&gt;=6,"خطأ إدخال مشاركة",IF(M7&gt;=3,"خطأ إدخال واجبات",IF(N7&gt;=3,"خطأ إدخال ملف الاعمال"," "))))))))))))</f>
        <v xml:space="preserve"> </v>
      </c>
      <c r="P7" s="208">
        <f t="shared" ref="P7:P30" si="6">COUNTIF(C7:G7,"=3")</f>
        <v>0</v>
      </c>
      <c r="Q7" s="235">
        <f t="shared" si="0"/>
        <v>0</v>
      </c>
      <c r="R7" s="235">
        <f t="shared" si="1"/>
        <v>0</v>
      </c>
      <c r="S7" s="235">
        <f t="shared" ref="S7:S30" si="7">COUNTIF(C7:G7,"=2")</f>
        <v>0</v>
      </c>
      <c r="T7" s="235">
        <f t="shared" ref="T7:T30" si="8">COUNTIF(C7:G7,"&gt;1")</f>
        <v>0</v>
      </c>
      <c r="U7" s="124">
        <f t="shared" si="2"/>
        <v>0</v>
      </c>
      <c r="V7" s="235">
        <f t="shared" si="3"/>
        <v>0</v>
      </c>
      <c r="W7" s="235">
        <f t="shared" ref="W7:W30" si="9">COUNTIF(M7,"&gt;=0")</f>
        <v>0</v>
      </c>
      <c r="X7" s="235"/>
      <c r="Y7" s="235">
        <f t="shared" si="4"/>
        <v>0</v>
      </c>
      <c r="Z7" s="67"/>
      <c r="AB7" s="70"/>
    </row>
    <row r="8" spans="1:28" ht="21" customHeight="1">
      <c r="A8" s="234">
        <v>3</v>
      </c>
      <c r="B8" s="219" t="str">
        <f>CLEAN('البيانات الأساسية'!C9)</f>
        <v/>
      </c>
      <c r="C8" s="88"/>
      <c r="D8" s="38"/>
      <c r="E8" s="38"/>
      <c r="F8" s="38"/>
      <c r="G8" s="95"/>
      <c r="H8" s="40"/>
      <c r="I8" s="41"/>
      <c r="J8" s="41"/>
      <c r="K8" s="41"/>
      <c r="L8" s="42"/>
      <c r="M8" s="97"/>
      <c r="N8" s="44"/>
      <c r="O8" s="92" t="str">
        <f t="shared" si="5"/>
        <v xml:space="preserve"> </v>
      </c>
      <c r="P8" s="208">
        <f t="shared" si="6"/>
        <v>0</v>
      </c>
      <c r="Q8" s="235">
        <f t="shared" si="0"/>
        <v>0</v>
      </c>
      <c r="R8" s="235">
        <f t="shared" si="1"/>
        <v>0</v>
      </c>
      <c r="S8" s="235">
        <f t="shared" si="7"/>
        <v>0</v>
      </c>
      <c r="T8" s="235">
        <f t="shared" si="8"/>
        <v>0</v>
      </c>
      <c r="U8" s="124">
        <f t="shared" si="2"/>
        <v>0</v>
      </c>
      <c r="V8" s="235">
        <f t="shared" si="3"/>
        <v>0</v>
      </c>
      <c r="W8" s="235">
        <f t="shared" si="9"/>
        <v>0</v>
      </c>
      <c r="X8" s="235"/>
      <c r="Y8" s="235">
        <f t="shared" si="4"/>
        <v>0</v>
      </c>
    </row>
    <row r="9" spans="1:28" s="37" customFormat="1" ht="21" customHeight="1">
      <c r="A9" s="234">
        <v>4</v>
      </c>
      <c r="B9" s="219" t="str">
        <f>CLEAN('البيانات الأساسية'!C10)</f>
        <v/>
      </c>
      <c r="C9" s="87"/>
      <c r="D9" s="34"/>
      <c r="E9" s="34"/>
      <c r="F9" s="34"/>
      <c r="G9" s="91"/>
      <c r="H9" s="33"/>
      <c r="I9" s="34"/>
      <c r="J9" s="34"/>
      <c r="K9" s="34"/>
      <c r="L9" s="35"/>
      <c r="M9" s="98"/>
      <c r="N9" s="36"/>
      <c r="O9" s="93" t="str">
        <f t="shared" si="5"/>
        <v xml:space="preserve"> </v>
      </c>
      <c r="P9" s="208">
        <f t="shared" si="6"/>
        <v>0</v>
      </c>
      <c r="Q9" s="235">
        <f t="shared" si="0"/>
        <v>0</v>
      </c>
      <c r="R9" s="235">
        <f t="shared" si="1"/>
        <v>0</v>
      </c>
      <c r="S9" s="235">
        <f t="shared" si="7"/>
        <v>0</v>
      </c>
      <c r="T9" s="235">
        <f t="shared" si="8"/>
        <v>0</v>
      </c>
      <c r="U9" s="124">
        <f t="shared" si="2"/>
        <v>0</v>
      </c>
      <c r="V9" s="235">
        <f t="shared" si="3"/>
        <v>0</v>
      </c>
      <c r="W9" s="235">
        <f t="shared" si="9"/>
        <v>0</v>
      </c>
      <c r="X9" s="235"/>
      <c r="Y9" s="235">
        <f t="shared" si="4"/>
        <v>0</v>
      </c>
      <c r="Z9" s="67"/>
      <c r="AB9" s="70"/>
    </row>
    <row r="10" spans="1:28" ht="21" customHeight="1">
      <c r="A10" s="234">
        <v>5</v>
      </c>
      <c r="B10" s="219" t="str">
        <f>CLEAN('البيانات الأساسية'!C11)</f>
        <v/>
      </c>
      <c r="C10" s="88"/>
      <c r="D10" s="38"/>
      <c r="E10" s="38"/>
      <c r="F10" s="38"/>
      <c r="G10" s="95"/>
      <c r="H10" s="40"/>
      <c r="I10" s="41"/>
      <c r="J10" s="41"/>
      <c r="K10" s="41"/>
      <c r="L10" s="42"/>
      <c r="M10" s="97"/>
      <c r="N10" s="44"/>
      <c r="O10" s="92" t="str">
        <f t="shared" si="5"/>
        <v xml:space="preserve"> </v>
      </c>
      <c r="P10" s="208">
        <f t="shared" si="6"/>
        <v>0</v>
      </c>
      <c r="Q10" s="235">
        <f t="shared" si="0"/>
        <v>0</v>
      </c>
      <c r="R10" s="235">
        <f t="shared" si="1"/>
        <v>0</v>
      </c>
      <c r="S10" s="235">
        <f t="shared" si="7"/>
        <v>0</v>
      </c>
      <c r="T10" s="235">
        <f t="shared" si="8"/>
        <v>0</v>
      </c>
      <c r="U10" s="124">
        <f t="shared" si="2"/>
        <v>0</v>
      </c>
      <c r="V10" s="235">
        <f t="shared" si="3"/>
        <v>0</v>
      </c>
      <c r="W10" s="235">
        <f t="shared" si="9"/>
        <v>0</v>
      </c>
      <c r="X10" s="235"/>
      <c r="Y10" s="235">
        <f t="shared" si="4"/>
        <v>0</v>
      </c>
    </row>
    <row r="11" spans="1:28" s="37" customFormat="1" ht="21" customHeight="1">
      <c r="A11" s="234">
        <v>6</v>
      </c>
      <c r="B11" s="219" t="str">
        <f>CLEAN('البيانات الأساسية'!C12)</f>
        <v/>
      </c>
      <c r="C11" s="87"/>
      <c r="D11" s="34"/>
      <c r="E11" s="34"/>
      <c r="F11" s="34"/>
      <c r="G11" s="91"/>
      <c r="H11" s="33"/>
      <c r="I11" s="34"/>
      <c r="J11" s="34"/>
      <c r="K11" s="34"/>
      <c r="L11" s="35"/>
      <c r="M11" s="98"/>
      <c r="N11" s="36"/>
      <c r="O11" s="93" t="str">
        <f t="shared" si="5"/>
        <v xml:space="preserve"> </v>
      </c>
      <c r="P11" s="208">
        <f t="shared" si="6"/>
        <v>0</v>
      </c>
      <c r="Q11" s="235">
        <f t="shared" si="0"/>
        <v>0</v>
      </c>
      <c r="R11" s="235">
        <f t="shared" si="1"/>
        <v>0</v>
      </c>
      <c r="S11" s="235">
        <f t="shared" si="7"/>
        <v>0</v>
      </c>
      <c r="T11" s="235">
        <f t="shared" si="8"/>
        <v>0</v>
      </c>
      <c r="U11" s="124">
        <f t="shared" si="2"/>
        <v>0</v>
      </c>
      <c r="V11" s="235">
        <f t="shared" si="3"/>
        <v>0</v>
      </c>
      <c r="W11" s="235">
        <f t="shared" si="9"/>
        <v>0</v>
      </c>
      <c r="X11" s="235"/>
      <c r="Y11" s="235">
        <f t="shared" si="4"/>
        <v>0</v>
      </c>
      <c r="Z11" s="67"/>
      <c r="AB11" s="70"/>
    </row>
    <row r="12" spans="1:28" ht="21" customHeight="1">
      <c r="A12" s="234">
        <v>7</v>
      </c>
      <c r="B12" s="219" t="str">
        <f>CLEAN('البيانات الأساسية'!C13)</f>
        <v/>
      </c>
      <c r="C12" s="88"/>
      <c r="D12" s="38"/>
      <c r="E12" s="38"/>
      <c r="F12" s="38"/>
      <c r="G12" s="95"/>
      <c r="H12" s="40"/>
      <c r="I12" s="41"/>
      <c r="J12" s="41"/>
      <c r="K12" s="41"/>
      <c r="L12" s="42"/>
      <c r="M12" s="97"/>
      <c r="N12" s="44"/>
      <c r="O12" s="92" t="str">
        <f t="shared" si="5"/>
        <v xml:space="preserve"> </v>
      </c>
      <c r="P12" s="208">
        <f t="shared" si="6"/>
        <v>0</v>
      </c>
      <c r="Q12" s="235">
        <f t="shared" si="0"/>
        <v>0</v>
      </c>
      <c r="R12" s="235">
        <f t="shared" si="1"/>
        <v>0</v>
      </c>
      <c r="S12" s="235">
        <f t="shared" si="7"/>
        <v>0</v>
      </c>
      <c r="T12" s="235">
        <f t="shared" si="8"/>
        <v>0</v>
      </c>
      <c r="U12" s="124">
        <f t="shared" si="2"/>
        <v>0</v>
      </c>
      <c r="V12" s="235">
        <f t="shared" si="3"/>
        <v>0</v>
      </c>
      <c r="W12" s="235">
        <f t="shared" si="9"/>
        <v>0</v>
      </c>
      <c r="X12" s="235"/>
      <c r="Y12" s="235">
        <f t="shared" si="4"/>
        <v>0</v>
      </c>
    </row>
    <row r="13" spans="1:28" s="37" customFormat="1" ht="21" customHeight="1">
      <c r="A13" s="234">
        <v>8</v>
      </c>
      <c r="B13" s="219" t="str">
        <f>CLEAN('البيانات الأساسية'!C14)</f>
        <v/>
      </c>
      <c r="C13" s="87"/>
      <c r="D13" s="34"/>
      <c r="E13" s="34"/>
      <c r="F13" s="34"/>
      <c r="G13" s="91"/>
      <c r="H13" s="33"/>
      <c r="I13" s="34"/>
      <c r="J13" s="34"/>
      <c r="K13" s="34"/>
      <c r="L13" s="35"/>
      <c r="M13" s="98"/>
      <c r="N13" s="36"/>
      <c r="O13" s="93" t="str">
        <f t="shared" si="5"/>
        <v xml:space="preserve"> </v>
      </c>
      <c r="P13" s="208">
        <f t="shared" si="6"/>
        <v>0</v>
      </c>
      <c r="Q13" s="235">
        <f t="shared" si="0"/>
        <v>0</v>
      </c>
      <c r="R13" s="235">
        <f t="shared" si="1"/>
        <v>0</v>
      </c>
      <c r="S13" s="235">
        <f t="shared" si="7"/>
        <v>0</v>
      </c>
      <c r="T13" s="235">
        <f t="shared" si="8"/>
        <v>0</v>
      </c>
      <c r="U13" s="124">
        <f t="shared" si="2"/>
        <v>0</v>
      </c>
      <c r="V13" s="235">
        <f t="shared" si="3"/>
        <v>0</v>
      </c>
      <c r="W13" s="235">
        <f t="shared" si="9"/>
        <v>0</v>
      </c>
      <c r="X13" s="235"/>
      <c r="Y13" s="235">
        <f t="shared" si="4"/>
        <v>0</v>
      </c>
      <c r="Z13" s="67"/>
      <c r="AB13" s="70"/>
    </row>
    <row r="14" spans="1:28" ht="21" customHeight="1">
      <c r="A14" s="234">
        <v>9</v>
      </c>
      <c r="B14" s="219" t="str">
        <f>CLEAN('البيانات الأساسية'!C15)</f>
        <v/>
      </c>
      <c r="C14" s="88"/>
      <c r="D14" s="38"/>
      <c r="E14" s="38"/>
      <c r="F14" s="38"/>
      <c r="G14" s="95"/>
      <c r="H14" s="40"/>
      <c r="I14" s="41"/>
      <c r="J14" s="41"/>
      <c r="K14" s="41"/>
      <c r="L14" s="42"/>
      <c r="M14" s="97"/>
      <c r="N14" s="44"/>
      <c r="O14" s="92" t="str">
        <f t="shared" si="5"/>
        <v xml:space="preserve"> </v>
      </c>
      <c r="P14" s="208">
        <f t="shared" si="6"/>
        <v>0</v>
      </c>
      <c r="Q14" s="235">
        <f t="shared" si="0"/>
        <v>0</v>
      </c>
      <c r="R14" s="235">
        <f t="shared" si="1"/>
        <v>0</v>
      </c>
      <c r="S14" s="235">
        <f t="shared" si="7"/>
        <v>0</v>
      </c>
      <c r="T14" s="235">
        <f t="shared" si="8"/>
        <v>0</v>
      </c>
      <c r="U14" s="124">
        <f t="shared" si="2"/>
        <v>0</v>
      </c>
      <c r="V14" s="235">
        <f t="shared" si="3"/>
        <v>0</v>
      </c>
      <c r="W14" s="235">
        <f t="shared" si="9"/>
        <v>0</v>
      </c>
      <c r="X14" s="235"/>
      <c r="Y14" s="235">
        <f t="shared" si="4"/>
        <v>0</v>
      </c>
    </row>
    <row r="15" spans="1:28" s="37" customFormat="1" ht="21" customHeight="1">
      <c r="A15" s="234">
        <v>10</v>
      </c>
      <c r="B15" s="219" t="str">
        <f>CLEAN('البيانات الأساسية'!C16)</f>
        <v/>
      </c>
      <c r="C15" s="87"/>
      <c r="D15" s="34"/>
      <c r="E15" s="34"/>
      <c r="F15" s="34"/>
      <c r="G15" s="91"/>
      <c r="H15" s="33"/>
      <c r="I15" s="34"/>
      <c r="J15" s="34"/>
      <c r="K15" s="34"/>
      <c r="L15" s="35"/>
      <c r="M15" s="98"/>
      <c r="N15" s="36"/>
      <c r="O15" s="93" t="str">
        <f t="shared" si="5"/>
        <v xml:space="preserve"> </v>
      </c>
      <c r="P15" s="208">
        <f t="shared" si="6"/>
        <v>0</v>
      </c>
      <c r="Q15" s="235">
        <f t="shared" si="0"/>
        <v>0</v>
      </c>
      <c r="R15" s="235">
        <f t="shared" si="1"/>
        <v>0</v>
      </c>
      <c r="S15" s="235">
        <f t="shared" si="7"/>
        <v>0</v>
      </c>
      <c r="T15" s="235">
        <f t="shared" si="8"/>
        <v>0</v>
      </c>
      <c r="U15" s="124">
        <f t="shared" si="2"/>
        <v>0</v>
      </c>
      <c r="V15" s="235">
        <f t="shared" si="3"/>
        <v>0</v>
      </c>
      <c r="W15" s="235">
        <f t="shared" si="9"/>
        <v>0</v>
      </c>
      <c r="X15" s="235"/>
      <c r="Y15" s="235">
        <f t="shared" si="4"/>
        <v>0</v>
      </c>
      <c r="Z15" s="67"/>
      <c r="AB15" s="70"/>
    </row>
    <row r="16" spans="1:28" ht="21" customHeight="1">
      <c r="A16" s="234">
        <v>11</v>
      </c>
      <c r="B16" s="219" t="str">
        <f>CLEAN('البيانات الأساسية'!C17)</f>
        <v/>
      </c>
      <c r="C16" s="88"/>
      <c r="D16" s="38"/>
      <c r="E16" s="38"/>
      <c r="F16" s="38"/>
      <c r="G16" s="95"/>
      <c r="H16" s="40"/>
      <c r="I16" s="41"/>
      <c r="J16" s="41"/>
      <c r="K16" s="41"/>
      <c r="L16" s="42"/>
      <c r="M16" s="97"/>
      <c r="N16" s="44"/>
      <c r="O16" s="92" t="str">
        <f t="shared" si="5"/>
        <v xml:space="preserve"> </v>
      </c>
      <c r="P16" s="208">
        <f t="shared" si="6"/>
        <v>0</v>
      </c>
      <c r="Q16" s="235">
        <f t="shared" si="0"/>
        <v>0</v>
      </c>
      <c r="R16" s="235">
        <f t="shared" si="1"/>
        <v>0</v>
      </c>
      <c r="S16" s="235">
        <f t="shared" si="7"/>
        <v>0</v>
      </c>
      <c r="T16" s="235">
        <f t="shared" si="8"/>
        <v>0</v>
      </c>
      <c r="U16" s="124">
        <f t="shared" si="2"/>
        <v>0</v>
      </c>
      <c r="V16" s="235">
        <f t="shared" si="3"/>
        <v>0</v>
      </c>
      <c r="W16" s="235">
        <f t="shared" si="9"/>
        <v>0</v>
      </c>
      <c r="X16" s="235"/>
      <c r="Y16" s="235">
        <f t="shared" si="4"/>
        <v>0</v>
      </c>
    </row>
    <row r="17" spans="1:28" s="37" customFormat="1" ht="21" customHeight="1">
      <c r="A17" s="234">
        <v>12</v>
      </c>
      <c r="B17" s="219" t="str">
        <f>CLEAN('البيانات الأساسية'!C18)</f>
        <v/>
      </c>
      <c r="C17" s="87"/>
      <c r="D17" s="34"/>
      <c r="E17" s="34"/>
      <c r="F17" s="34"/>
      <c r="G17" s="91"/>
      <c r="H17" s="33"/>
      <c r="I17" s="34"/>
      <c r="J17" s="34"/>
      <c r="K17" s="34"/>
      <c r="L17" s="35"/>
      <c r="M17" s="98"/>
      <c r="N17" s="36"/>
      <c r="O17" s="93" t="str">
        <f t="shared" si="5"/>
        <v xml:space="preserve"> </v>
      </c>
      <c r="P17" s="208">
        <f t="shared" si="6"/>
        <v>0</v>
      </c>
      <c r="Q17" s="235">
        <f t="shared" si="0"/>
        <v>0</v>
      </c>
      <c r="R17" s="235">
        <f t="shared" si="1"/>
        <v>0</v>
      </c>
      <c r="S17" s="235">
        <f t="shared" si="7"/>
        <v>0</v>
      </c>
      <c r="T17" s="235">
        <f t="shared" si="8"/>
        <v>0</v>
      </c>
      <c r="U17" s="124">
        <f t="shared" si="2"/>
        <v>0</v>
      </c>
      <c r="V17" s="235">
        <f t="shared" si="3"/>
        <v>0</v>
      </c>
      <c r="W17" s="235">
        <f t="shared" si="9"/>
        <v>0</v>
      </c>
      <c r="X17" s="235"/>
      <c r="Y17" s="235">
        <f t="shared" si="4"/>
        <v>0</v>
      </c>
      <c r="Z17" s="67"/>
      <c r="AB17" s="70"/>
    </row>
    <row r="18" spans="1:28" ht="21" customHeight="1">
      <c r="A18" s="234">
        <v>13</v>
      </c>
      <c r="B18" s="219" t="str">
        <f>CLEAN('البيانات الأساسية'!C19)</f>
        <v/>
      </c>
      <c r="C18" s="88"/>
      <c r="D18" s="38"/>
      <c r="E18" s="38"/>
      <c r="F18" s="38"/>
      <c r="G18" s="95"/>
      <c r="H18" s="40"/>
      <c r="I18" s="41"/>
      <c r="J18" s="41"/>
      <c r="K18" s="41"/>
      <c r="L18" s="42"/>
      <c r="M18" s="97"/>
      <c r="N18" s="44"/>
      <c r="O18" s="92" t="str">
        <f t="shared" si="5"/>
        <v xml:space="preserve"> </v>
      </c>
      <c r="P18" s="208">
        <f t="shared" si="6"/>
        <v>0</v>
      </c>
      <c r="Q18" s="235">
        <f t="shared" si="0"/>
        <v>0</v>
      </c>
      <c r="R18" s="235">
        <f t="shared" si="1"/>
        <v>0</v>
      </c>
      <c r="S18" s="235">
        <f t="shared" si="7"/>
        <v>0</v>
      </c>
      <c r="T18" s="235">
        <f t="shared" si="8"/>
        <v>0</v>
      </c>
      <c r="U18" s="124">
        <f t="shared" si="2"/>
        <v>0</v>
      </c>
      <c r="V18" s="235">
        <f t="shared" si="3"/>
        <v>0</v>
      </c>
      <c r="W18" s="235">
        <f t="shared" si="9"/>
        <v>0</v>
      </c>
      <c r="X18" s="235"/>
      <c r="Y18" s="235">
        <f t="shared" si="4"/>
        <v>0</v>
      </c>
    </row>
    <row r="19" spans="1:28" s="37" customFormat="1" ht="21" customHeight="1">
      <c r="A19" s="234">
        <v>14</v>
      </c>
      <c r="B19" s="219" t="str">
        <f>CLEAN('البيانات الأساسية'!C20)</f>
        <v/>
      </c>
      <c r="C19" s="87"/>
      <c r="D19" s="34"/>
      <c r="E19" s="34"/>
      <c r="F19" s="34"/>
      <c r="G19" s="91"/>
      <c r="H19" s="33"/>
      <c r="I19" s="34"/>
      <c r="J19" s="34"/>
      <c r="K19" s="34"/>
      <c r="L19" s="35"/>
      <c r="M19" s="98"/>
      <c r="N19" s="36"/>
      <c r="O19" s="93" t="str">
        <f t="shared" si="5"/>
        <v xml:space="preserve"> </v>
      </c>
      <c r="P19" s="208">
        <f t="shared" si="6"/>
        <v>0</v>
      </c>
      <c r="Q19" s="235">
        <f t="shared" si="0"/>
        <v>0</v>
      </c>
      <c r="R19" s="235">
        <f t="shared" si="1"/>
        <v>0</v>
      </c>
      <c r="S19" s="235">
        <f t="shared" si="7"/>
        <v>0</v>
      </c>
      <c r="T19" s="235">
        <f t="shared" si="8"/>
        <v>0</v>
      </c>
      <c r="U19" s="124">
        <f t="shared" si="2"/>
        <v>0</v>
      </c>
      <c r="V19" s="235">
        <f t="shared" si="3"/>
        <v>0</v>
      </c>
      <c r="W19" s="235">
        <f t="shared" si="9"/>
        <v>0</v>
      </c>
      <c r="X19" s="235"/>
      <c r="Y19" s="235">
        <f t="shared" si="4"/>
        <v>0</v>
      </c>
      <c r="Z19" s="67"/>
      <c r="AB19" s="70"/>
    </row>
    <row r="20" spans="1:28" ht="21" customHeight="1">
      <c r="A20" s="234">
        <v>15</v>
      </c>
      <c r="B20" s="219" t="str">
        <f>CLEAN('البيانات الأساسية'!C21)</f>
        <v/>
      </c>
      <c r="C20" s="88"/>
      <c r="D20" s="38"/>
      <c r="E20" s="38"/>
      <c r="F20" s="38"/>
      <c r="G20" s="95"/>
      <c r="H20" s="40"/>
      <c r="I20" s="41"/>
      <c r="J20" s="41"/>
      <c r="K20" s="41"/>
      <c r="L20" s="42"/>
      <c r="M20" s="97"/>
      <c r="N20" s="44"/>
      <c r="O20" s="92" t="str">
        <f t="shared" si="5"/>
        <v xml:space="preserve"> </v>
      </c>
      <c r="P20" s="208">
        <f t="shared" si="6"/>
        <v>0</v>
      </c>
      <c r="Q20" s="235">
        <f t="shared" si="0"/>
        <v>0</v>
      </c>
      <c r="R20" s="235">
        <f t="shared" si="1"/>
        <v>0</v>
      </c>
      <c r="S20" s="235">
        <f t="shared" si="7"/>
        <v>0</v>
      </c>
      <c r="T20" s="235">
        <f t="shared" si="8"/>
        <v>0</v>
      </c>
      <c r="U20" s="124">
        <f t="shared" si="2"/>
        <v>0</v>
      </c>
      <c r="V20" s="235">
        <f t="shared" si="3"/>
        <v>0</v>
      </c>
      <c r="W20" s="235">
        <f t="shared" si="9"/>
        <v>0</v>
      </c>
      <c r="X20" s="235"/>
      <c r="Y20" s="235">
        <f t="shared" si="4"/>
        <v>0</v>
      </c>
    </row>
    <row r="21" spans="1:28" s="37" customFormat="1" ht="21" customHeight="1">
      <c r="A21" s="234">
        <v>16</v>
      </c>
      <c r="B21" s="219" t="str">
        <f>CLEAN('البيانات الأساسية'!C22)</f>
        <v/>
      </c>
      <c r="C21" s="87"/>
      <c r="D21" s="34"/>
      <c r="E21" s="34"/>
      <c r="F21" s="34"/>
      <c r="G21" s="91"/>
      <c r="H21" s="33"/>
      <c r="I21" s="34"/>
      <c r="J21" s="34"/>
      <c r="K21" s="34"/>
      <c r="L21" s="35"/>
      <c r="M21" s="98"/>
      <c r="N21" s="36"/>
      <c r="O21" s="93" t="str">
        <f t="shared" si="5"/>
        <v xml:space="preserve"> </v>
      </c>
      <c r="P21" s="208">
        <f t="shared" si="6"/>
        <v>0</v>
      </c>
      <c r="Q21" s="235">
        <f t="shared" si="0"/>
        <v>0</v>
      </c>
      <c r="R21" s="235">
        <f t="shared" si="1"/>
        <v>0</v>
      </c>
      <c r="S21" s="235">
        <f t="shared" si="7"/>
        <v>0</v>
      </c>
      <c r="T21" s="235">
        <f t="shared" si="8"/>
        <v>0</v>
      </c>
      <c r="U21" s="124">
        <f t="shared" si="2"/>
        <v>0</v>
      </c>
      <c r="V21" s="235">
        <f t="shared" si="3"/>
        <v>0</v>
      </c>
      <c r="W21" s="235">
        <f t="shared" si="9"/>
        <v>0</v>
      </c>
      <c r="X21" s="235"/>
      <c r="Y21" s="235">
        <f t="shared" si="4"/>
        <v>0</v>
      </c>
      <c r="Z21" s="67"/>
      <c r="AB21" s="70"/>
    </row>
    <row r="22" spans="1:28" ht="21" customHeight="1">
      <c r="A22" s="234">
        <v>17</v>
      </c>
      <c r="B22" s="219" t="str">
        <f>CLEAN('البيانات الأساسية'!C23)</f>
        <v/>
      </c>
      <c r="C22" s="88"/>
      <c r="D22" s="38"/>
      <c r="E22" s="38"/>
      <c r="F22" s="38"/>
      <c r="G22" s="95"/>
      <c r="H22" s="40"/>
      <c r="I22" s="41"/>
      <c r="J22" s="41"/>
      <c r="K22" s="41"/>
      <c r="L22" s="42"/>
      <c r="M22" s="97"/>
      <c r="N22" s="44"/>
      <c r="O22" s="92" t="str">
        <f t="shared" si="5"/>
        <v xml:space="preserve"> </v>
      </c>
      <c r="P22" s="208">
        <f t="shared" si="6"/>
        <v>0</v>
      </c>
      <c r="Q22" s="235">
        <f t="shared" si="0"/>
        <v>0</v>
      </c>
      <c r="R22" s="235">
        <f t="shared" si="1"/>
        <v>0</v>
      </c>
      <c r="S22" s="235">
        <f t="shared" si="7"/>
        <v>0</v>
      </c>
      <c r="T22" s="235">
        <f t="shared" si="8"/>
        <v>0</v>
      </c>
      <c r="U22" s="124">
        <f t="shared" si="2"/>
        <v>0</v>
      </c>
      <c r="V22" s="235">
        <f t="shared" si="3"/>
        <v>0</v>
      </c>
      <c r="W22" s="235">
        <f t="shared" si="9"/>
        <v>0</v>
      </c>
      <c r="X22" s="235"/>
      <c r="Y22" s="235">
        <f t="shared" ref="Y22:Y30" si="10">COUNTIF(N22,"&gt;=0")</f>
        <v>0</v>
      </c>
    </row>
    <row r="23" spans="1:28" s="37" customFormat="1" ht="21" customHeight="1">
      <c r="A23" s="234">
        <v>18</v>
      </c>
      <c r="B23" s="219" t="str">
        <f>CLEAN('البيانات الأساسية'!C24)</f>
        <v/>
      </c>
      <c r="C23" s="87"/>
      <c r="D23" s="34"/>
      <c r="E23" s="34"/>
      <c r="F23" s="34"/>
      <c r="G23" s="91"/>
      <c r="H23" s="33"/>
      <c r="I23" s="34"/>
      <c r="J23" s="34"/>
      <c r="K23" s="34"/>
      <c r="L23" s="35"/>
      <c r="M23" s="98"/>
      <c r="N23" s="36"/>
      <c r="O23" s="93" t="str">
        <f t="shared" si="5"/>
        <v xml:space="preserve"> </v>
      </c>
      <c r="P23" s="208">
        <f t="shared" si="6"/>
        <v>0</v>
      </c>
      <c r="Q23" s="235">
        <f t="shared" si="0"/>
        <v>0</v>
      </c>
      <c r="R23" s="235">
        <f t="shared" si="1"/>
        <v>0</v>
      </c>
      <c r="S23" s="235">
        <f t="shared" si="7"/>
        <v>0</v>
      </c>
      <c r="T23" s="235">
        <f t="shared" si="8"/>
        <v>0</v>
      </c>
      <c r="U23" s="124">
        <f t="shared" si="2"/>
        <v>0</v>
      </c>
      <c r="V23" s="235">
        <f t="shared" si="3"/>
        <v>0</v>
      </c>
      <c r="W23" s="235">
        <f t="shared" si="9"/>
        <v>0</v>
      </c>
      <c r="X23" s="235"/>
      <c r="Y23" s="235">
        <f t="shared" si="10"/>
        <v>0</v>
      </c>
      <c r="Z23" s="67"/>
      <c r="AB23" s="70"/>
    </row>
    <row r="24" spans="1:28" ht="21" customHeight="1">
      <c r="A24" s="234">
        <v>19</v>
      </c>
      <c r="B24" s="219" t="str">
        <f>CLEAN('البيانات الأساسية'!C25)</f>
        <v/>
      </c>
      <c r="C24" s="88"/>
      <c r="D24" s="38"/>
      <c r="E24" s="38"/>
      <c r="F24" s="38"/>
      <c r="G24" s="95"/>
      <c r="H24" s="40"/>
      <c r="I24" s="41"/>
      <c r="J24" s="41"/>
      <c r="K24" s="41"/>
      <c r="L24" s="42"/>
      <c r="M24" s="97"/>
      <c r="N24" s="44"/>
      <c r="O24" s="92" t="str">
        <f t="shared" si="5"/>
        <v xml:space="preserve"> </v>
      </c>
      <c r="P24" s="208">
        <f t="shared" si="6"/>
        <v>0</v>
      </c>
      <c r="Q24" s="235">
        <f t="shared" si="0"/>
        <v>0</v>
      </c>
      <c r="R24" s="235">
        <f t="shared" si="1"/>
        <v>0</v>
      </c>
      <c r="S24" s="235">
        <f t="shared" si="7"/>
        <v>0</v>
      </c>
      <c r="T24" s="235">
        <f t="shared" si="8"/>
        <v>0</v>
      </c>
      <c r="U24" s="124">
        <f t="shared" si="2"/>
        <v>0</v>
      </c>
      <c r="V24" s="235">
        <f t="shared" si="3"/>
        <v>0</v>
      </c>
      <c r="W24" s="235">
        <f t="shared" si="9"/>
        <v>0</v>
      </c>
      <c r="X24" s="235"/>
      <c r="Y24" s="235">
        <f t="shared" si="10"/>
        <v>0</v>
      </c>
    </row>
    <row r="25" spans="1:28" s="37" customFormat="1" ht="21" customHeight="1">
      <c r="A25" s="234">
        <v>20</v>
      </c>
      <c r="B25" s="219" t="str">
        <f>CLEAN('البيانات الأساسية'!C26)</f>
        <v/>
      </c>
      <c r="C25" s="87"/>
      <c r="D25" s="34"/>
      <c r="E25" s="34"/>
      <c r="F25" s="34"/>
      <c r="G25" s="91"/>
      <c r="H25" s="33"/>
      <c r="I25" s="34"/>
      <c r="J25" s="34"/>
      <c r="K25" s="34"/>
      <c r="L25" s="35"/>
      <c r="M25" s="98"/>
      <c r="N25" s="36"/>
      <c r="O25" s="93" t="str">
        <f t="shared" si="5"/>
        <v xml:space="preserve"> </v>
      </c>
      <c r="P25" s="208">
        <f t="shared" si="6"/>
        <v>0</v>
      </c>
      <c r="Q25" s="235">
        <f t="shared" si="0"/>
        <v>0</v>
      </c>
      <c r="R25" s="235">
        <f t="shared" si="1"/>
        <v>0</v>
      </c>
      <c r="S25" s="235">
        <f t="shared" si="7"/>
        <v>0</v>
      </c>
      <c r="T25" s="235">
        <f t="shared" si="8"/>
        <v>0</v>
      </c>
      <c r="U25" s="124">
        <f t="shared" si="2"/>
        <v>0</v>
      </c>
      <c r="V25" s="235">
        <f t="shared" si="3"/>
        <v>0</v>
      </c>
      <c r="W25" s="235">
        <f t="shared" si="9"/>
        <v>0</v>
      </c>
      <c r="X25" s="235"/>
      <c r="Y25" s="235">
        <f t="shared" si="10"/>
        <v>0</v>
      </c>
      <c r="Z25" s="67"/>
      <c r="AB25" s="70"/>
    </row>
    <row r="26" spans="1:28" ht="21" customHeight="1">
      <c r="A26" s="234">
        <v>21</v>
      </c>
      <c r="B26" s="219" t="str">
        <f>CLEAN('البيانات الأساسية'!C27)</f>
        <v/>
      </c>
      <c r="C26" s="88"/>
      <c r="D26" s="38"/>
      <c r="E26" s="38"/>
      <c r="F26" s="38"/>
      <c r="G26" s="95"/>
      <c r="H26" s="40"/>
      <c r="I26" s="41"/>
      <c r="J26" s="41"/>
      <c r="K26" s="41"/>
      <c r="L26" s="42"/>
      <c r="M26" s="97"/>
      <c r="N26" s="44"/>
      <c r="O26" s="92" t="str">
        <f t="shared" si="5"/>
        <v xml:space="preserve"> </v>
      </c>
      <c r="P26" s="208">
        <f t="shared" si="6"/>
        <v>0</v>
      </c>
      <c r="Q26" s="235">
        <f t="shared" si="0"/>
        <v>0</v>
      </c>
      <c r="R26" s="235">
        <f t="shared" si="1"/>
        <v>0</v>
      </c>
      <c r="S26" s="235">
        <f t="shared" si="7"/>
        <v>0</v>
      </c>
      <c r="T26" s="235">
        <f t="shared" si="8"/>
        <v>0</v>
      </c>
      <c r="U26" s="124">
        <f t="shared" si="2"/>
        <v>0</v>
      </c>
      <c r="V26" s="235">
        <f t="shared" si="3"/>
        <v>0</v>
      </c>
      <c r="W26" s="235">
        <f t="shared" si="9"/>
        <v>0</v>
      </c>
      <c r="X26" s="235"/>
      <c r="Y26" s="235">
        <f t="shared" si="10"/>
        <v>0</v>
      </c>
    </row>
    <row r="27" spans="1:28" s="37" customFormat="1" ht="21" customHeight="1">
      <c r="A27" s="234">
        <v>22</v>
      </c>
      <c r="B27" s="219" t="str">
        <f>CLEAN('البيانات الأساسية'!C28)</f>
        <v/>
      </c>
      <c r="C27" s="87"/>
      <c r="D27" s="34"/>
      <c r="E27" s="34"/>
      <c r="F27" s="34"/>
      <c r="G27" s="91"/>
      <c r="H27" s="33"/>
      <c r="I27" s="34"/>
      <c r="J27" s="34"/>
      <c r="K27" s="34"/>
      <c r="L27" s="35"/>
      <c r="M27" s="98"/>
      <c r="N27" s="36"/>
      <c r="O27" s="93" t="str">
        <f t="shared" si="5"/>
        <v xml:space="preserve"> </v>
      </c>
      <c r="P27" s="208">
        <f t="shared" si="6"/>
        <v>0</v>
      </c>
      <c r="Q27" s="235">
        <f t="shared" si="0"/>
        <v>0</v>
      </c>
      <c r="R27" s="235">
        <f t="shared" si="1"/>
        <v>0</v>
      </c>
      <c r="S27" s="235">
        <f t="shared" si="7"/>
        <v>0</v>
      </c>
      <c r="T27" s="235">
        <f t="shared" si="8"/>
        <v>0</v>
      </c>
      <c r="U27" s="124">
        <f t="shared" si="2"/>
        <v>0</v>
      </c>
      <c r="V27" s="235">
        <f t="shared" si="3"/>
        <v>0</v>
      </c>
      <c r="W27" s="235">
        <f t="shared" si="9"/>
        <v>0</v>
      </c>
      <c r="X27" s="235"/>
      <c r="Y27" s="235">
        <f t="shared" si="10"/>
        <v>0</v>
      </c>
      <c r="Z27" s="67"/>
      <c r="AB27" s="70"/>
    </row>
    <row r="28" spans="1:28" ht="21" customHeight="1">
      <c r="A28" s="234">
        <v>23</v>
      </c>
      <c r="B28" s="219" t="str">
        <f>CLEAN('البيانات الأساسية'!C29)</f>
        <v/>
      </c>
      <c r="C28" s="88"/>
      <c r="D28" s="38"/>
      <c r="E28" s="38"/>
      <c r="F28" s="38"/>
      <c r="G28" s="95"/>
      <c r="H28" s="40"/>
      <c r="I28" s="41"/>
      <c r="J28" s="41"/>
      <c r="K28" s="41"/>
      <c r="L28" s="42"/>
      <c r="M28" s="97"/>
      <c r="N28" s="44"/>
      <c r="O28" s="92" t="str">
        <f t="shared" si="5"/>
        <v xml:space="preserve"> </v>
      </c>
      <c r="P28" s="208">
        <f t="shared" si="6"/>
        <v>0</v>
      </c>
      <c r="Q28" s="235">
        <f t="shared" si="0"/>
        <v>0</v>
      </c>
      <c r="R28" s="235">
        <f t="shared" si="1"/>
        <v>0</v>
      </c>
      <c r="S28" s="235">
        <f t="shared" si="7"/>
        <v>0</v>
      </c>
      <c r="T28" s="235">
        <f t="shared" si="8"/>
        <v>0</v>
      </c>
      <c r="U28" s="124">
        <f t="shared" si="2"/>
        <v>0</v>
      </c>
      <c r="V28" s="235">
        <f t="shared" si="3"/>
        <v>0</v>
      </c>
      <c r="W28" s="235">
        <f t="shared" si="9"/>
        <v>0</v>
      </c>
      <c r="X28" s="235"/>
      <c r="Y28" s="235">
        <f t="shared" si="10"/>
        <v>0</v>
      </c>
    </row>
    <row r="29" spans="1:28" s="37" customFormat="1" ht="21" customHeight="1">
      <c r="A29" s="234">
        <v>24</v>
      </c>
      <c r="B29" s="219" t="str">
        <f>CLEAN('البيانات الأساسية'!C30)</f>
        <v/>
      </c>
      <c r="C29" s="87"/>
      <c r="D29" s="34"/>
      <c r="E29" s="34"/>
      <c r="F29" s="34"/>
      <c r="G29" s="91"/>
      <c r="H29" s="33"/>
      <c r="I29" s="34"/>
      <c r="J29" s="34"/>
      <c r="K29" s="34"/>
      <c r="L29" s="35"/>
      <c r="M29" s="98"/>
      <c r="N29" s="36"/>
      <c r="O29" s="93" t="str">
        <f t="shared" si="5"/>
        <v xml:space="preserve"> </v>
      </c>
      <c r="P29" s="208">
        <f t="shared" si="6"/>
        <v>0</v>
      </c>
      <c r="Q29" s="235">
        <f t="shared" si="0"/>
        <v>0</v>
      </c>
      <c r="R29" s="235">
        <f t="shared" si="1"/>
        <v>0</v>
      </c>
      <c r="S29" s="235">
        <f t="shared" si="7"/>
        <v>0</v>
      </c>
      <c r="T29" s="235">
        <f t="shared" si="8"/>
        <v>0</v>
      </c>
      <c r="U29" s="124">
        <f t="shared" si="2"/>
        <v>0</v>
      </c>
      <c r="V29" s="235">
        <f t="shared" si="3"/>
        <v>0</v>
      </c>
      <c r="W29" s="235">
        <f t="shared" si="9"/>
        <v>0</v>
      </c>
      <c r="X29" s="235"/>
      <c r="Y29" s="235">
        <f t="shared" si="10"/>
        <v>0</v>
      </c>
      <c r="Z29" s="67"/>
      <c r="AB29" s="70"/>
    </row>
    <row r="30" spans="1:28" ht="21" customHeight="1" thickBot="1">
      <c r="A30" s="85">
        <v>25</v>
      </c>
      <c r="B30" s="220" t="str">
        <f>CLEAN('البيانات الأساسية'!C31)</f>
        <v/>
      </c>
      <c r="C30" s="89"/>
      <c r="D30" s="45"/>
      <c r="E30" s="45"/>
      <c r="F30" s="45"/>
      <c r="G30" s="96"/>
      <c r="H30" s="47"/>
      <c r="I30" s="48"/>
      <c r="J30" s="48"/>
      <c r="K30" s="48"/>
      <c r="L30" s="49"/>
      <c r="M30" s="99"/>
      <c r="N30" s="51"/>
      <c r="O30" s="94" t="str">
        <f t="shared" si="5"/>
        <v xml:space="preserve"> </v>
      </c>
      <c r="P30" s="208">
        <f t="shared" si="6"/>
        <v>0</v>
      </c>
      <c r="Q30" s="235">
        <f t="shared" si="0"/>
        <v>0</v>
      </c>
      <c r="R30" s="235">
        <f t="shared" si="1"/>
        <v>0</v>
      </c>
      <c r="S30" s="235">
        <f t="shared" si="7"/>
        <v>0</v>
      </c>
      <c r="T30" s="235">
        <f t="shared" si="8"/>
        <v>0</v>
      </c>
      <c r="U30" s="124">
        <f t="shared" si="2"/>
        <v>0</v>
      </c>
      <c r="V30" s="235">
        <f t="shared" si="3"/>
        <v>0</v>
      </c>
      <c r="W30" s="235">
        <f t="shared" si="9"/>
        <v>0</v>
      </c>
      <c r="X30" s="235"/>
      <c r="Y30" s="235">
        <f t="shared" si="10"/>
        <v>0</v>
      </c>
    </row>
    <row r="31" spans="1:28" s="54" customFormat="1" ht="21" customHeight="1">
      <c r="A31" s="74"/>
      <c r="B31" s="217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3"/>
      <c r="Q31" s="235"/>
      <c r="R31" s="235"/>
      <c r="S31" s="235"/>
      <c r="T31" s="235"/>
      <c r="U31" s="124"/>
      <c r="V31" s="235"/>
      <c r="W31" s="235"/>
      <c r="X31" s="235"/>
      <c r="Y31" s="235"/>
      <c r="Z31" s="67"/>
      <c r="AB31" s="71"/>
    </row>
    <row r="32" spans="1:28" ht="21" customHeight="1">
      <c r="N32" s="55"/>
      <c r="Q32" s="235"/>
      <c r="R32" s="235"/>
      <c r="S32" s="235"/>
      <c r="T32" s="235"/>
      <c r="V32" s="235"/>
      <c r="W32" s="235"/>
      <c r="X32" s="235"/>
      <c r="Y32" s="235"/>
    </row>
    <row r="33" spans="1:25" ht="15" customHeight="1">
      <c r="Q33" s="235"/>
      <c r="R33" s="235"/>
      <c r="S33" s="235"/>
      <c r="T33" s="235"/>
      <c r="V33" s="235"/>
      <c r="W33" s="235"/>
      <c r="X33" s="235"/>
      <c r="Y33" s="235"/>
    </row>
    <row r="38" spans="1:25" ht="21" customHeight="1" thickBot="1">
      <c r="A38" s="244" t="s">
        <v>49</v>
      </c>
      <c r="B38" s="244"/>
      <c r="C38" s="244"/>
      <c r="D38" s="245" t="str">
        <f>CLEAN('البيانات الأساسية'!C4)</f>
        <v>2ث 1</v>
      </c>
      <c r="E38" s="245"/>
      <c r="F38" s="245"/>
      <c r="G38" s="65" t="s">
        <v>50</v>
      </c>
      <c r="H38" s="65"/>
      <c r="I38" s="245" t="str">
        <f>CLEAN('البيانات الأساسية'!C2)</f>
        <v>الفيزياء2</v>
      </c>
      <c r="J38" s="245"/>
      <c r="K38" s="245"/>
      <c r="L38" s="245"/>
      <c r="M38" s="244" t="s">
        <v>51</v>
      </c>
      <c r="N38" s="244"/>
      <c r="O38" s="209" t="s">
        <v>55</v>
      </c>
    </row>
    <row r="39" spans="1:25" ht="4.5" customHeight="1" thickBot="1">
      <c r="B39" s="2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6"/>
    </row>
    <row r="40" spans="1:25" ht="21" customHeight="1" thickBot="1">
      <c r="A40" s="247" t="s">
        <v>14</v>
      </c>
      <c r="B40" s="250" t="s">
        <v>7</v>
      </c>
      <c r="C40" s="252" t="s">
        <v>0</v>
      </c>
      <c r="D40" s="253"/>
      <c r="E40" s="253"/>
      <c r="F40" s="253"/>
      <c r="G40" s="254"/>
      <c r="H40" s="255" t="s">
        <v>13</v>
      </c>
      <c r="I40" s="256"/>
      <c r="J40" s="256"/>
      <c r="K40" s="256"/>
      <c r="L40" s="257"/>
      <c r="M40" s="258" t="s">
        <v>1</v>
      </c>
      <c r="N40" s="239" t="s">
        <v>12</v>
      </c>
      <c r="O40" s="241" t="s">
        <v>53</v>
      </c>
    </row>
    <row r="41" spans="1:25" ht="21" customHeight="1">
      <c r="A41" s="248"/>
      <c r="B41" s="251"/>
      <c r="C41" s="5" t="s">
        <v>2</v>
      </c>
      <c r="D41" s="6" t="s">
        <v>3</v>
      </c>
      <c r="E41" s="6" t="s">
        <v>4</v>
      </c>
      <c r="F41" s="6" t="s">
        <v>5</v>
      </c>
      <c r="G41" s="7" t="s">
        <v>6</v>
      </c>
      <c r="H41" s="8" t="s">
        <v>2</v>
      </c>
      <c r="I41" s="9" t="s">
        <v>3</v>
      </c>
      <c r="J41" s="9" t="s">
        <v>4</v>
      </c>
      <c r="K41" s="9" t="s">
        <v>5</v>
      </c>
      <c r="L41" s="10" t="s">
        <v>6</v>
      </c>
      <c r="M41" s="259"/>
      <c r="N41" s="261"/>
      <c r="O41" s="243"/>
    </row>
    <row r="42" spans="1:25" ht="21" customHeight="1" thickBot="1">
      <c r="A42" s="249"/>
      <c r="B42" s="251"/>
      <c r="C42" s="1">
        <v>41210</v>
      </c>
      <c r="D42" s="2">
        <v>41211</v>
      </c>
      <c r="E42" s="2">
        <v>41214</v>
      </c>
      <c r="F42" s="2">
        <v>41215</v>
      </c>
      <c r="G42" s="3">
        <v>41216</v>
      </c>
      <c r="H42" s="1">
        <f>C42</f>
        <v>41210</v>
      </c>
      <c r="I42" s="2">
        <f>D42</f>
        <v>41211</v>
      </c>
      <c r="J42" s="2">
        <f>E42</f>
        <v>41214</v>
      </c>
      <c r="K42" s="2">
        <f>F42</f>
        <v>41215</v>
      </c>
      <c r="L42" s="3">
        <f>G42</f>
        <v>41216</v>
      </c>
      <c r="M42" s="260"/>
      <c r="N42" s="240"/>
      <c r="O42" s="243"/>
      <c r="P42" s="125" t="s">
        <v>86</v>
      </c>
      <c r="Q42" s="69" t="s">
        <v>15</v>
      </c>
      <c r="R42" s="69" t="s">
        <v>16</v>
      </c>
      <c r="S42" s="69" t="s">
        <v>9</v>
      </c>
      <c r="T42" s="69" t="s">
        <v>10</v>
      </c>
      <c r="U42" s="124" t="s">
        <v>85</v>
      </c>
      <c r="V42" s="69" t="s">
        <v>11</v>
      </c>
      <c r="W42" s="73" t="s">
        <v>41</v>
      </c>
      <c r="Y42" s="73" t="s">
        <v>43</v>
      </c>
    </row>
    <row r="43" spans="1:25" ht="21" customHeight="1">
      <c r="A43" s="100">
        <v>1</v>
      </c>
      <c r="B43" s="222" t="str">
        <f>CLEAN('البيانات الأساسية'!C7)</f>
        <v/>
      </c>
      <c r="C43" s="86"/>
      <c r="D43" s="27"/>
      <c r="E43" s="27"/>
      <c r="F43" s="27"/>
      <c r="G43" s="28"/>
      <c r="H43" s="29"/>
      <c r="I43" s="30"/>
      <c r="J43" s="30"/>
      <c r="K43" s="30"/>
      <c r="L43" s="31"/>
      <c r="M43" s="32"/>
      <c r="N43" s="58"/>
      <c r="O43" s="57" t="str">
        <f>IF(C43&gt;=4,"خطأ إدخال حضور",IF(D43&gt;=4,"خطأ إدخال حضور",IF(E43&gt;=4,"خطأ إدخال حضور",IF(F43&gt;=4,"خطأ إدخال حضور",IF(G43&gt;=4,"خطأ إدخال حضور",IF(H43&gt;=6,"خطأ إدخال مشاركة",IF(I43&gt;=6,"خطأ إدخال مشاركة",IF(J43&gt;=6,"خطأ إدخال مشاركة",IF(K43&gt;=6,"خطأ إدخال مشاركة",IF(L43&gt;=6,"خطأ إدخال مشاركة",IF(M43&gt;=3,"خطأ إدخال واجبات",IF(N43&gt;=3,"خطأ إدخال ملف الاعمال"," "))))))))))))</f>
        <v xml:space="preserve"> </v>
      </c>
      <c r="P43" s="208">
        <f>COUNTIF(C43:G43,"=3")</f>
        <v>0</v>
      </c>
      <c r="Q43" s="73">
        <f t="shared" ref="Q43:Q67" si="11">COUNTIF(C43:G43,"=0")</f>
        <v>0</v>
      </c>
      <c r="R43" s="73">
        <f t="shared" ref="R43:R67" si="12">COUNTIF(D43:G43,"=1")</f>
        <v>0</v>
      </c>
      <c r="S43" s="73">
        <f>COUNTIF(C43:G43,"=2")</f>
        <v>0</v>
      </c>
      <c r="T43" s="73">
        <f>COUNTIF(C43:G43,"&gt;1")</f>
        <v>0</v>
      </c>
      <c r="U43" s="124">
        <f t="shared" ref="U43:U67" si="13">COUNTIF(C43:G43,"&gt;=0")</f>
        <v>0</v>
      </c>
      <c r="V43" s="73">
        <f t="shared" ref="V43:V67" si="14">SUM(H43:L43)</f>
        <v>0</v>
      </c>
      <c r="W43" s="73">
        <f>COUNTIF(M43,"&gt;=0")</f>
        <v>0</v>
      </c>
      <c r="Y43" s="73">
        <f t="shared" ref="Y43:Y58" si="15">COUNTIF(N43,"&gt;=0")</f>
        <v>0</v>
      </c>
    </row>
    <row r="44" spans="1:25" ht="21" customHeight="1">
      <c r="A44" s="101">
        <v>2</v>
      </c>
      <c r="B44" s="219" t="str">
        <f>CLEAN('البيانات الأساسية'!C8)</f>
        <v/>
      </c>
      <c r="C44" s="87"/>
      <c r="D44" s="34"/>
      <c r="E44" s="34"/>
      <c r="F44" s="34"/>
      <c r="G44" s="35"/>
      <c r="H44" s="33"/>
      <c r="I44" s="34"/>
      <c r="J44" s="34"/>
      <c r="K44" s="34"/>
      <c r="L44" s="35"/>
      <c r="M44" s="36"/>
      <c r="N44" s="59"/>
      <c r="O44" s="15" t="str">
        <f t="shared" ref="O44:O67" si="16">IF(C44&gt;=4,"خطأ إدخال حضور",IF(D44&gt;=4,"خطأ إدخال حضور",IF(E44&gt;=4,"خطأ إدخال حضور",IF(F44&gt;=4,"خطأ إدخال حضور",IF(G44&gt;=4,"خطأ إدخال حضور",IF(H44&gt;=6,"خطأ إدخال مشاركة",IF(I44&gt;=6,"خطأ إدخال مشاركة",IF(J44&gt;=6,"خطأ إدخال مشاركة",IF(K44&gt;=6,"خطأ إدخال مشاركة",IF(L44&gt;=6,"خطأ إدخال مشاركة",IF(M44&gt;=3,"خطأ إدخال واجبات",IF(N44&gt;=3,"خطأ إدخال ملف الاعمال"," "))))))))))))</f>
        <v xml:space="preserve"> </v>
      </c>
      <c r="P44" s="208">
        <f t="shared" ref="P44:P67" si="17">COUNTIF(C44:G44,"=3")</f>
        <v>0</v>
      </c>
      <c r="Q44" s="73">
        <f t="shared" si="11"/>
        <v>0</v>
      </c>
      <c r="R44" s="73">
        <f t="shared" si="12"/>
        <v>0</v>
      </c>
      <c r="S44" s="73">
        <f t="shared" ref="S44:S67" si="18">COUNTIF(C44:G44,"=2")</f>
        <v>0</v>
      </c>
      <c r="T44" s="73">
        <f t="shared" ref="T44:T67" si="19">COUNTIF(C44:G44,"&gt;1")</f>
        <v>0</v>
      </c>
      <c r="U44" s="124">
        <f t="shared" si="13"/>
        <v>0</v>
      </c>
      <c r="V44" s="73">
        <f t="shared" si="14"/>
        <v>0</v>
      </c>
      <c r="W44" s="73">
        <f t="shared" ref="W44:W67" si="20">COUNTIF(M44,"&gt;=0")</f>
        <v>0</v>
      </c>
      <c r="Y44" s="73">
        <f t="shared" si="15"/>
        <v>0</v>
      </c>
    </row>
    <row r="45" spans="1:25" ht="21" customHeight="1">
      <c r="A45" s="101">
        <v>3</v>
      </c>
      <c r="B45" s="219" t="str">
        <f>CLEAN('البيانات الأساسية'!C9)</f>
        <v/>
      </c>
      <c r="C45" s="88"/>
      <c r="D45" s="38"/>
      <c r="E45" s="38"/>
      <c r="F45" s="38"/>
      <c r="G45" s="39"/>
      <c r="H45" s="40"/>
      <c r="I45" s="41"/>
      <c r="J45" s="41"/>
      <c r="K45" s="41"/>
      <c r="L45" s="42"/>
      <c r="M45" s="43"/>
      <c r="N45" s="60"/>
      <c r="O45" s="62" t="str">
        <f t="shared" si="16"/>
        <v xml:space="preserve"> </v>
      </c>
      <c r="P45" s="208">
        <f t="shared" si="17"/>
        <v>0</v>
      </c>
      <c r="Q45" s="73">
        <f t="shared" si="11"/>
        <v>0</v>
      </c>
      <c r="R45" s="73">
        <f t="shared" si="12"/>
        <v>0</v>
      </c>
      <c r="S45" s="73">
        <f t="shared" si="18"/>
        <v>0</v>
      </c>
      <c r="T45" s="73">
        <f t="shared" si="19"/>
        <v>0</v>
      </c>
      <c r="U45" s="124">
        <f t="shared" si="13"/>
        <v>0</v>
      </c>
      <c r="V45" s="73">
        <f t="shared" si="14"/>
        <v>0</v>
      </c>
      <c r="W45" s="73">
        <f t="shared" si="20"/>
        <v>0</v>
      </c>
      <c r="Y45" s="73">
        <f t="shared" si="15"/>
        <v>0</v>
      </c>
    </row>
    <row r="46" spans="1:25" ht="21" customHeight="1">
      <c r="A46" s="101">
        <v>4</v>
      </c>
      <c r="B46" s="219" t="str">
        <f>CLEAN('البيانات الأساسية'!C10)</f>
        <v/>
      </c>
      <c r="C46" s="87"/>
      <c r="D46" s="34"/>
      <c r="E46" s="34"/>
      <c r="F46" s="34"/>
      <c r="G46" s="35"/>
      <c r="H46" s="33"/>
      <c r="I46" s="34"/>
      <c r="J46" s="34"/>
      <c r="K46" s="34"/>
      <c r="L46" s="35"/>
      <c r="M46" s="36"/>
      <c r="N46" s="59"/>
      <c r="O46" s="15" t="str">
        <f t="shared" si="16"/>
        <v xml:space="preserve"> </v>
      </c>
      <c r="P46" s="208">
        <f t="shared" si="17"/>
        <v>0</v>
      </c>
      <c r="Q46" s="73">
        <f t="shared" si="11"/>
        <v>0</v>
      </c>
      <c r="R46" s="73">
        <f t="shared" si="12"/>
        <v>0</v>
      </c>
      <c r="S46" s="73">
        <f t="shared" si="18"/>
        <v>0</v>
      </c>
      <c r="T46" s="73">
        <f t="shared" si="19"/>
        <v>0</v>
      </c>
      <c r="U46" s="124">
        <f t="shared" si="13"/>
        <v>0</v>
      </c>
      <c r="V46" s="73">
        <f t="shared" si="14"/>
        <v>0</v>
      </c>
      <c r="W46" s="73">
        <f t="shared" si="20"/>
        <v>0</v>
      </c>
      <c r="Y46" s="73">
        <f t="shared" si="15"/>
        <v>0</v>
      </c>
    </row>
    <row r="47" spans="1:25" ht="21" customHeight="1">
      <c r="A47" s="101">
        <v>5</v>
      </c>
      <c r="B47" s="219" t="str">
        <f>CLEAN('البيانات الأساسية'!C11)</f>
        <v/>
      </c>
      <c r="C47" s="88"/>
      <c r="D47" s="38"/>
      <c r="E47" s="38"/>
      <c r="F47" s="38"/>
      <c r="G47" s="39"/>
      <c r="H47" s="40"/>
      <c r="I47" s="41"/>
      <c r="J47" s="41"/>
      <c r="K47" s="41"/>
      <c r="L47" s="42"/>
      <c r="M47" s="43"/>
      <c r="N47" s="60"/>
      <c r="O47" s="62" t="str">
        <f t="shared" si="16"/>
        <v xml:space="preserve"> </v>
      </c>
      <c r="P47" s="208">
        <f t="shared" si="17"/>
        <v>0</v>
      </c>
      <c r="Q47" s="73">
        <f t="shared" si="11"/>
        <v>0</v>
      </c>
      <c r="R47" s="73">
        <f t="shared" si="12"/>
        <v>0</v>
      </c>
      <c r="S47" s="73">
        <f t="shared" si="18"/>
        <v>0</v>
      </c>
      <c r="T47" s="73">
        <f t="shared" si="19"/>
        <v>0</v>
      </c>
      <c r="U47" s="124">
        <f t="shared" si="13"/>
        <v>0</v>
      </c>
      <c r="V47" s="73">
        <f t="shared" si="14"/>
        <v>0</v>
      </c>
      <c r="W47" s="73">
        <f t="shared" si="20"/>
        <v>0</v>
      </c>
      <c r="Y47" s="73">
        <f t="shared" si="15"/>
        <v>0</v>
      </c>
    </row>
    <row r="48" spans="1:25" ht="21" customHeight="1">
      <c r="A48" s="101">
        <v>6</v>
      </c>
      <c r="B48" s="219" t="str">
        <f>CLEAN('البيانات الأساسية'!C12)</f>
        <v/>
      </c>
      <c r="C48" s="87"/>
      <c r="D48" s="34"/>
      <c r="E48" s="34"/>
      <c r="F48" s="34"/>
      <c r="G48" s="35"/>
      <c r="H48" s="33"/>
      <c r="I48" s="34"/>
      <c r="J48" s="34"/>
      <c r="K48" s="34"/>
      <c r="L48" s="35"/>
      <c r="M48" s="36"/>
      <c r="N48" s="59"/>
      <c r="O48" s="15" t="str">
        <f t="shared" si="16"/>
        <v xml:space="preserve"> </v>
      </c>
      <c r="P48" s="208">
        <f t="shared" si="17"/>
        <v>0</v>
      </c>
      <c r="Q48" s="73">
        <f t="shared" si="11"/>
        <v>0</v>
      </c>
      <c r="R48" s="73">
        <f t="shared" si="12"/>
        <v>0</v>
      </c>
      <c r="S48" s="73">
        <f t="shared" si="18"/>
        <v>0</v>
      </c>
      <c r="T48" s="73">
        <f t="shared" si="19"/>
        <v>0</v>
      </c>
      <c r="U48" s="124">
        <f t="shared" si="13"/>
        <v>0</v>
      </c>
      <c r="V48" s="73">
        <f t="shared" si="14"/>
        <v>0</v>
      </c>
      <c r="W48" s="73">
        <f t="shared" si="20"/>
        <v>0</v>
      </c>
      <c r="Y48" s="73">
        <f t="shared" si="15"/>
        <v>0</v>
      </c>
    </row>
    <row r="49" spans="1:25" ht="21" customHeight="1">
      <c r="A49" s="101">
        <v>7</v>
      </c>
      <c r="B49" s="219" t="str">
        <f>CLEAN('البيانات الأساسية'!C13)</f>
        <v/>
      </c>
      <c r="C49" s="88"/>
      <c r="D49" s="38"/>
      <c r="E49" s="38"/>
      <c r="F49" s="38"/>
      <c r="G49" s="39"/>
      <c r="H49" s="40"/>
      <c r="I49" s="41"/>
      <c r="J49" s="41"/>
      <c r="K49" s="41"/>
      <c r="L49" s="42"/>
      <c r="M49" s="43"/>
      <c r="N49" s="60"/>
      <c r="O49" s="62" t="str">
        <f t="shared" si="16"/>
        <v xml:space="preserve"> </v>
      </c>
      <c r="P49" s="208">
        <f t="shared" si="17"/>
        <v>0</v>
      </c>
      <c r="Q49" s="73">
        <f t="shared" si="11"/>
        <v>0</v>
      </c>
      <c r="R49" s="73">
        <f t="shared" si="12"/>
        <v>0</v>
      </c>
      <c r="S49" s="73">
        <f t="shared" si="18"/>
        <v>0</v>
      </c>
      <c r="T49" s="73">
        <f t="shared" si="19"/>
        <v>0</v>
      </c>
      <c r="U49" s="124">
        <f t="shared" si="13"/>
        <v>0</v>
      </c>
      <c r="V49" s="73">
        <f t="shared" si="14"/>
        <v>0</v>
      </c>
      <c r="W49" s="73">
        <f t="shared" si="20"/>
        <v>0</v>
      </c>
      <c r="Y49" s="73">
        <f t="shared" si="15"/>
        <v>0</v>
      </c>
    </row>
    <row r="50" spans="1:25" ht="21" customHeight="1">
      <c r="A50" s="101">
        <v>8</v>
      </c>
      <c r="B50" s="219" t="str">
        <f>CLEAN('البيانات الأساسية'!C14)</f>
        <v/>
      </c>
      <c r="C50" s="87"/>
      <c r="D50" s="34"/>
      <c r="E50" s="34"/>
      <c r="F50" s="34"/>
      <c r="G50" s="35"/>
      <c r="H50" s="33"/>
      <c r="I50" s="34"/>
      <c r="J50" s="34"/>
      <c r="K50" s="34"/>
      <c r="L50" s="35"/>
      <c r="M50" s="36"/>
      <c r="N50" s="59"/>
      <c r="O50" s="15" t="str">
        <f t="shared" si="16"/>
        <v xml:space="preserve"> </v>
      </c>
      <c r="P50" s="208">
        <f t="shared" si="17"/>
        <v>0</v>
      </c>
      <c r="Q50" s="73">
        <f t="shared" si="11"/>
        <v>0</v>
      </c>
      <c r="R50" s="73">
        <f t="shared" si="12"/>
        <v>0</v>
      </c>
      <c r="S50" s="73">
        <f t="shared" si="18"/>
        <v>0</v>
      </c>
      <c r="T50" s="73">
        <f t="shared" si="19"/>
        <v>0</v>
      </c>
      <c r="U50" s="124">
        <f t="shared" si="13"/>
        <v>0</v>
      </c>
      <c r="V50" s="73">
        <f t="shared" si="14"/>
        <v>0</v>
      </c>
      <c r="W50" s="73">
        <f t="shared" si="20"/>
        <v>0</v>
      </c>
      <c r="Y50" s="73">
        <f t="shared" si="15"/>
        <v>0</v>
      </c>
    </row>
    <row r="51" spans="1:25" ht="21" customHeight="1">
      <c r="A51" s="101">
        <v>9</v>
      </c>
      <c r="B51" s="219" t="str">
        <f>CLEAN('البيانات الأساسية'!C15)</f>
        <v/>
      </c>
      <c r="C51" s="88"/>
      <c r="D51" s="38"/>
      <c r="E51" s="38"/>
      <c r="F51" s="38"/>
      <c r="G51" s="39"/>
      <c r="H51" s="40"/>
      <c r="I51" s="41"/>
      <c r="J51" s="41"/>
      <c r="K51" s="41"/>
      <c r="L51" s="42"/>
      <c r="M51" s="43"/>
      <c r="N51" s="60"/>
      <c r="O51" s="62" t="str">
        <f t="shared" si="16"/>
        <v xml:space="preserve"> </v>
      </c>
      <c r="P51" s="208">
        <f t="shared" si="17"/>
        <v>0</v>
      </c>
      <c r="Q51" s="73">
        <f t="shared" si="11"/>
        <v>0</v>
      </c>
      <c r="R51" s="73">
        <f t="shared" si="12"/>
        <v>0</v>
      </c>
      <c r="S51" s="73">
        <f t="shared" si="18"/>
        <v>0</v>
      </c>
      <c r="T51" s="73">
        <f t="shared" si="19"/>
        <v>0</v>
      </c>
      <c r="U51" s="124">
        <f t="shared" si="13"/>
        <v>0</v>
      </c>
      <c r="V51" s="73">
        <f t="shared" si="14"/>
        <v>0</v>
      </c>
      <c r="W51" s="73">
        <f t="shared" si="20"/>
        <v>0</v>
      </c>
      <c r="Y51" s="73">
        <f t="shared" si="15"/>
        <v>0</v>
      </c>
    </row>
    <row r="52" spans="1:25" ht="21" customHeight="1">
      <c r="A52" s="101">
        <v>10</v>
      </c>
      <c r="B52" s="219" t="str">
        <f>CLEAN('البيانات الأساسية'!C16)</f>
        <v/>
      </c>
      <c r="C52" s="87"/>
      <c r="D52" s="34"/>
      <c r="E52" s="34"/>
      <c r="F52" s="34"/>
      <c r="G52" s="35"/>
      <c r="H52" s="33"/>
      <c r="I52" s="34"/>
      <c r="J52" s="34"/>
      <c r="K52" s="34"/>
      <c r="L52" s="35"/>
      <c r="M52" s="36"/>
      <c r="N52" s="59"/>
      <c r="O52" s="15" t="str">
        <f t="shared" si="16"/>
        <v xml:space="preserve"> </v>
      </c>
      <c r="P52" s="208">
        <f t="shared" si="17"/>
        <v>0</v>
      </c>
      <c r="Q52" s="73">
        <f t="shared" si="11"/>
        <v>0</v>
      </c>
      <c r="R52" s="73">
        <f t="shared" si="12"/>
        <v>0</v>
      </c>
      <c r="S52" s="73">
        <f t="shared" si="18"/>
        <v>0</v>
      </c>
      <c r="T52" s="73">
        <f t="shared" si="19"/>
        <v>0</v>
      </c>
      <c r="U52" s="124">
        <f t="shared" si="13"/>
        <v>0</v>
      </c>
      <c r="V52" s="73">
        <f t="shared" si="14"/>
        <v>0</v>
      </c>
      <c r="W52" s="73">
        <f t="shared" si="20"/>
        <v>0</v>
      </c>
      <c r="Y52" s="73">
        <f t="shared" si="15"/>
        <v>0</v>
      </c>
    </row>
    <row r="53" spans="1:25" ht="21" customHeight="1">
      <c r="A53" s="101">
        <v>11</v>
      </c>
      <c r="B53" s="219" t="str">
        <f>CLEAN('البيانات الأساسية'!C17)</f>
        <v/>
      </c>
      <c r="C53" s="88"/>
      <c r="D53" s="38"/>
      <c r="E53" s="38"/>
      <c r="F53" s="38"/>
      <c r="G53" s="39"/>
      <c r="H53" s="40"/>
      <c r="I53" s="41"/>
      <c r="J53" s="41"/>
      <c r="K53" s="41"/>
      <c r="L53" s="42"/>
      <c r="M53" s="43"/>
      <c r="N53" s="60"/>
      <c r="O53" s="62" t="str">
        <f t="shared" si="16"/>
        <v xml:space="preserve"> </v>
      </c>
      <c r="P53" s="208">
        <f t="shared" si="17"/>
        <v>0</v>
      </c>
      <c r="Q53" s="73">
        <f t="shared" si="11"/>
        <v>0</v>
      </c>
      <c r="R53" s="73">
        <f t="shared" si="12"/>
        <v>0</v>
      </c>
      <c r="S53" s="73">
        <f t="shared" si="18"/>
        <v>0</v>
      </c>
      <c r="T53" s="73">
        <f t="shared" si="19"/>
        <v>0</v>
      </c>
      <c r="U53" s="124">
        <f t="shared" si="13"/>
        <v>0</v>
      </c>
      <c r="V53" s="73">
        <f t="shared" si="14"/>
        <v>0</v>
      </c>
      <c r="W53" s="73">
        <f t="shared" si="20"/>
        <v>0</v>
      </c>
      <c r="Y53" s="73">
        <f t="shared" si="15"/>
        <v>0</v>
      </c>
    </row>
    <row r="54" spans="1:25" ht="21" customHeight="1">
      <c r="A54" s="101">
        <v>12</v>
      </c>
      <c r="B54" s="219" t="str">
        <f>CLEAN('البيانات الأساسية'!C18)</f>
        <v/>
      </c>
      <c r="C54" s="87"/>
      <c r="D54" s="34"/>
      <c r="E54" s="34"/>
      <c r="F54" s="34"/>
      <c r="G54" s="35"/>
      <c r="H54" s="33"/>
      <c r="I54" s="34"/>
      <c r="J54" s="34"/>
      <c r="K54" s="34"/>
      <c r="L54" s="35"/>
      <c r="M54" s="36"/>
      <c r="N54" s="59"/>
      <c r="O54" s="15" t="str">
        <f t="shared" si="16"/>
        <v xml:space="preserve"> </v>
      </c>
      <c r="P54" s="208">
        <f t="shared" si="17"/>
        <v>0</v>
      </c>
      <c r="Q54" s="73">
        <f t="shared" si="11"/>
        <v>0</v>
      </c>
      <c r="R54" s="73">
        <f t="shared" si="12"/>
        <v>0</v>
      </c>
      <c r="S54" s="73">
        <f t="shared" si="18"/>
        <v>0</v>
      </c>
      <c r="T54" s="73">
        <f t="shared" si="19"/>
        <v>0</v>
      </c>
      <c r="U54" s="124">
        <f t="shared" si="13"/>
        <v>0</v>
      </c>
      <c r="V54" s="73">
        <f t="shared" si="14"/>
        <v>0</v>
      </c>
      <c r="W54" s="73">
        <f t="shared" si="20"/>
        <v>0</v>
      </c>
      <c r="Y54" s="73">
        <f t="shared" si="15"/>
        <v>0</v>
      </c>
    </row>
    <row r="55" spans="1:25" ht="21" customHeight="1">
      <c r="A55" s="101">
        <v>13</v>
      </c>
      <c r="B55" s="219" t="str">
        <f>CLEAN('البيانات الأساسية'!C19)</f>
        <v/>
      </c>
      <c r="C55" s="88"/>
      <c r="D55" s="38"/>
      <c r="E55" s="38"/>
      <c r="F55" s="38"/>
      <c r="G55" s="39"/>
      <c r="H55" s="40"/>
      <c r="I55" s="41"/>
      <c r="J55" s="41"/>
      <c r="K55" s="41"/>
      <c r="L55" s="42"/>
      <c r="M55" s="43"/>
      <c r="N55" s="60"/>
      <c r="O55" s="62" t="str">
        <f t="shared" si="16"/>
        <v xml:space="preserve"> </v>
      </c>
      <c r="P55" s="208">
        <f t="shared" si="17"/>
        <v>0</v>
      </c>
      <c r="Q55" s="73">
        <f t="shared" si="11"/>
        <v>0</v>
      </c>
      <c r="R55" s="73">
        <f t="shared" si="12"/>
        <v>0</v>
      </c>
      <c r="S55" s="73">
        <f t="shared" si="18"/>
        <v>0</v>
      </c>
      <c r="T55" s="73">
        <f t="shared" si="19"/>
        <v>0</v>
      </c>
      <c r="U55" s="124">
        <f t="shared" si="13"/>
        <v>0</v>
      </c>
      <c r="V55" s="73">
        <f t="shared" si="14"/>
        <v>0</v>
      </c>
      <c r="W55" s="73">
        <f t="shared" si="20"/>
        <v>0</v>
      </c>
      <c r="Y55" s="73">
        <f t="shared" si="15"/>
        <v>0</v>
      </c>
    </row>
    <row r="56" spans="1:25" ht="21" customHeight="1">
      <c r="A56" s="101">
        <v>14</v>
      </c>
      <c r="B56" s="219" t="str">
        <f>CLEAN('البيانات الأساسية'!C20)</f>
        <v/>
      </c>
      <c r="C56" s="87"/>
      <c r="D56" s="34"/>
      <c r="E56" s="34"/>
      <c r="F56" s="34"/>
      <c r="G56" s="35"/>
      <c r="H56" s="33"/>
      <c r="I56" s="34"/>
      <c r="J56" s="34"/>
      <c r="K56" s="34"/>
      <c r="L56" s="35"/>
      <c r="M56" s="36"/>
      <c r="N56" s="59"/>
      <c r="O56" s="15" t="str">
        <f t="shared" si="16"/>
        <v xml:space="preserve"> </v>
      </c>
      <c r="P56" s="208">
        <f t="shared" si="17"/>
        <v>0</v>
      </c>
      <c r="Q56" s="73">
        <f t="shared" si="11"/>
        <v>0</v>
      </c>
      <c r="R56" s="73">
        <f t="shared" si="12"/>
        <v>0</v>
      </c>
      <c r="S56" s="73">
        <f t="shared" si="18"/>
        <v>0</v>
      </c>
      <c r="T56" s="73">
        <f t="shared" si="19"/>
        <v>0</v>
      </c>
      <c r="U56" s="124">
        <f t="shared" si="13"/>
        <v>0</v>
      </c>
      <c r="V56" s="73">
        <f t="shared" si="14"/>
        <v>0</v>
      </c>
      <c r="W56" s="73">
        <f t="shared" si="20"/>
        <v>0</v>
      </c>
      <c r="Y56" s="73">
        <f t="shared" si="15"/>
        <v>0</v>
      </c>
    </row>
    <row r="57" spans="1:25" ht="21" customHeight="1">
      <c r="A57" s="101">
        <v>15</v>
      </c>
      <c r="B57" s="219" t="str">
        <f>CLEAN('البيانات الأساسية'!C21)</f>
        <v/>
      </c>
      <c r="C57" s="88"/>
      <c r="D57" s="38"/>
      <c r="E57" s="38"/>
      <c r="F57" s="38"/>
      <c r="G57" s="39"/>
      <c r="H57" s="40"/>
      <c r="I57" s="41"/>
      <c r="J57" s="41"/>
      <c r="K57" s="41"/>
      <c r="L57" s="42"/>
      <c r="M57" s="43"/>
      <c r="N57" s="60"/>
      <c r="O57" s="62" t="str">
        <f t="shared" si="16"/>
        <v xml:space="preserve"> </v>
      </c>
      <c r="P57" s="208">
        <f t="shared" si="17"/>
        <v>0</v>
      </c>
      <c r="Q57" s="73">
        <f t="shared" si="11"/>
        <v>0</v>
      </c>
      <c r="R57" s="73">
        <f t="shared" si="12"/>
        <v>0</v>
      </c>
      <c r="S57" s="73">
        <f t="shared" si="18"/>
        <v>0</v>
      </c>
      <c r="T57" s="73">
        <f t="shared" si="19"/>
        <v>0</v>
      </c>
      <c r="U57" s="124">
        <f t="shared" si="13"/>
        <v>0</v>
      </c>
      <c r="V57" s="73">
        <f t="shared" si="14"/>
        <v>0</v>
      </c>
      <c r="W57" s="73">
        <f t="shared" si="20"/>
        <v>0</v>
      </c>
      <c r="Y57" s="73">
        <f t="shared" si="15"/>
        <v>0</v>
      </c>
    </row>
    <row r="58" spans="1:25" ht="21" customHeight="1">
      <c r="A58" s="101">
        <v>16</v>
      </c>
      <c r="B58" s="219" t="str">
        <f>CLEAN('البيانات الأساسية'!C22)</f>
        <v/>
      </c>
      <c r="C58" s="87"/>
      <c r="D58" s="34"/>
      <c r="E58" s="34"/>
      <c r="F58" s="34"/>
      <c r="G58" s="35"/>
      <c r="H58" s="33"/>
      <c r="I58" s="34"/>
      <c r="J58" s="34"/>
      <c r="K58" s="34"/>
      <c r="L58" s="35"/>
      <c r="M58" s="36"/>
      <c r="N58" s="59"/>
      <c r="O58" s="15" t="str">
        <f t="shared" si="16"/>
        <v xml:space="preserve"> </v>
      </c>
      <c r="P58" s="208">
        <f t="shared" si="17"/>
        <v>0</v>
      </c>
      <c r="Q58" s="73">
        <f t="shared" si="11"/>
        <v>0</v>
      </c>
      <c r="R58" s="73">
        <f t="shared" si="12"/>
        <v>0</v>
      </c>
      <c r="S58" s="73">
        <f t="shared" si="18"/>
        <v>0</v>
      </c>
      <c r="T58" s="73">
        <f t="shared" si="19"/>
        <v>0</v>
      </c>
      <c r="U58" s="124">
        <f t="shared" si="13"/>
        <v>0</v>
      </c>
      <c r="V58" s="73">
        <f t="shared" si="14"/>
        <v>0</v>
      </c>
      <c r="W58" s="73">
        <f t="shared" si="20"/>
        <v>0</v>
      </c>
      <c r="Y58" s="73">
        <f t="shared" si="15"/>
        <v>0</v>
      </c>
    </row>
    <row r="59" spans="1:25" ht="21" customHeight="1">
      <c r="A59" s="101">
        <v>17</v>
      </c>
      <c r="B59" s="219" t="str">
        <f>CLEAN('البيانات الأساسية'!C23)</f>
        <v/>
      </c>
      <c r="C59" s="88"/>
      <c r="D59" s="38"/>
      <c r="E59" s="38"/>
      <c r="F59" s="38"/>
      <c r="G59" s="39"/>
      <c r="H59" s="40"/>
      <c r="I59" s="41"/>
      <c r="J59" s="41"/>
      <c r="K59" s="41"/>
      <c r="L59" s="42"/>
      <c r="M59" s="43"/>
      <c r="N59" s="60"/>
      <c r="O59" s="62" t="str">
        <f t="shared" si="16"/>
        <v xml:space="preserve"> </v>
      </c>
      <c r="P59" s="208">
        <f t="shared" si="17"/>
        <v>0</v>
      </c>
      <c r="Q59" s="73">
        <f t="shared" si="11"/>
        <v>0</v>
      </c>
      <c r="R59" s="73">
        <f t="shared" si="12"/>
        <v>0</v>
      </c>
      <c r="S59" s="73">
        <f t="shared" si="18"/>
        <v>0</v>
      </c>
      <c r="T59" s="73">
        <f t="shared" si="19"/>
        <v>0</v>
      </c>
      <c r="U59" s="124">
        <f t="shared" si="13"/>
        <v>0</v>
      </c>
      <c r="V59" s="73">
        <f t="shared" si="14"/>
        <v>0</v>
      </c>
      <c r="W59" s="73">
        <f t="shared" si="20"/>
        <v>0</v>
      </c>
      <c r="Y59" s="73">
        <f t="shared" ref="Y59:Y67" si="21">COUNTIF(N59,"&gt;=0")</f>
        <v>0</v>
      </c>
    </row>
    <row r="60" spans="1:25" ht="21" customHeight="1">
      <c r="A60" s="101">
        <v>18</v>
      </c>
      <c r="B60" s="219" t="str">
        <f>CLEAN('البيانات الأساسية'!C24)</f>
        <v/>
      </c>
      <c r="C60" s="87"/>
      <c r="D60" s="34"/>
      <c r="E60" s="34"/>
      <c r="F60" s="34"/>
      <c r="G60" s="35"/>
      <c r="H60" s="33"/>
      <c r="I60" s="34"/>
      <c r="J60" s="34"/>
      <c r="K60" s="34"/>
      <c r="L60" s="35"/>
      <c r="M60" s="36"/>
      <c r="N60" s="59"/>
      <c r="O60" s="15" t="str">
        <f t="shared" si="16"/>
        <v xml:space="preserve"> </v>
      </c>
      <c r="P60" s="208">
        <f t="shared" si="17"/>
        <v>0</v>
      </c>
      <c r="Q60" s="73">
        <f t="shared" si="11"/>
        <v>0</v>
      </c>
      <c r="R60" s="73">
        <f t="shared" si="12"/>
        <v>0</v>
      </c>
      <c r="S60" s="73">
        <f t="shared" si="18"/>
        <v>0</v>
      </c>
      <c r="T60" s="73">
        <f t="shared" si="19"/>
        <v>0</v>
      </c>
      <c r="U60" s="124">
        <f t="shared" si="13"/>
        <v>0</v>
      </c>
      <c r="V60" s="73">
        <f t="shared" si="14"/>
        <v>0</v>
      </c>
      <c r="W60" s="73">
        <f t="shared" si="20"/>
        <v>0</v>
      </c>
      <c r="Y60" s="73">
        <f t="shared" si="21"/>
        <v>0</v>
      </c>
    </row>
    <row r="61" spans="1:25" ht="21" customHeight="1">
      <c r="A61" s="101">
        <v>19</v>
      </c>
      <c r="B61" s="219" t="str">
        <f>CLEAN('البيانات الأساسية'!C25)</f>
        <v/>
      </c>
      <c r="C61" s="88"/>
      <c r="D61" s="38"/>
      <c r="E61" s="38"/>
      <c r="F61" s="38"/>
      <c r="G61" s="39"/>
      <c r="H61" s="40"/>
      <c r="I61" s="41"/>
      <c r="J61" s="41"/>
      <c r="K61" s="41"/>
      <c r="L61" s="42"/>
      <c r="M61" s="43"/>
      <c r="N61" s="60"/>
      <c r="O61" s="62" t="str">
        <f t="shared" si="16"/>
        <v xml:space="preserve"> </v>
      </c>
      <c r="P61" s="208">
        <f t="shared" si="17"/>
        <v>0</v>
      </c>
      <c r="Q61" s="73">
        <f t="shared" si="11"/>
        <v>0</v>
      </c>
      <c r="R61" s="73">
        <f t="shared" si="12"/>
        <v>0</v>
      </c>
      <c r="S61" s="73">
        <f t="shared" si="18"/>
        <v>0</v>
      </c>
      <c r="T61" s="73">
        <f t="shared" si="19"/>
        <v>0</v>
      </c>
      <c r="U61" s="124">
        <f t="shared" si="13"/>
        <v>0</v>
      </c>
      <c r="V61" s="73">
        <f t="shared" si="14"/>
        <v>0</v>
      </c>
      <c r="W61" s="73">
        <f t="shared" si="20"/>
        <v>0</v>
      </c>
      <c r="Y61" s="73">
        <f t="shared" si="21"/>
        <v>0</v>
      </c>
    </row>
    <row r="62" spans="1:25" ht="21" customHeight="1">
      <c r="A62" s="101">
        <v>20</v>
      </c>
      <c r="B62" s="219" t="str">
        <f>CLEAN('البيانات الأساسية'!C26)</f>
        <v/>
      </c>
      <c r="C62" s="87"/>
      <c r="D62" s="34"/>
      <c r="E62" s="34"/>
      <c r="F62" s="34"/>
      <c r="G62" s="35"/>
      <c r="H62" s="33"/>
      <c r="I62" s="34"/>
      <c r="J62" s="34"/>
      <c r="K62" s="34"/>
      <c r="L62" s="35"/>
      <c r="M62" s="36"/>
      <c r="N62" s="59"/>
      <c r="O62" s="15" t="str">
        <f t="shared" si="16"/>
        <v xml:space="preserve"> </v>
      </c>
      <c r="P62" s="208">
        <f t="shared" si="17"/>
        <v>0</v>
      </c>
      <c r="Q62" s="73">
        <f t="shared" si="11"/>
        <v>0</v>
      </c>
      <c r="R62" s="73">
        <f t="shared" si="12"/>
        <v>0</v>
      </c>
      <c r="S62" s="73">
        <f t="shared" si="18"/>
        <v>0</v>
      </c>
      <c r="T62" s="73">
        <f t="shared" si="19"/>
        <v>0</v>
      </c>
      <c r="U62" s="124">
        <f t="shared" si="13"/>
        <v>0</v>
      </c>
      <c r="V62" s="73">
        <f t="shared" si="14"/>
        <v>0</v>
      </c>
      <c r="W62" s="73">
        <f t="shared" si="20"/>
        <v>0</v>
      </c>
      <c r="Y62" s="73">
        <f t="shared" si="21"/>
        <v>0</v>
      </c>
    </row>
    <row r="63" spans="1:25" ht="21" customHeight="1">
      <c r="A63" s="101">
        <v>21</v>
      </c>
      <c r="B63" s="219" t="str">
        <f>CLEAN('البيانات الأساسية'!C27)</f>
        <v/>
      </c>
      <c r="C63" s="88"/>
      <c r="D63" s="38"/>
      <c r="E63" s="38"/>
      <c r="F63" s="38"/>
      <c r="G63" s="39"/>
      <c r="H63" s="40"/>
      <c r="I63" s="41"/>
      <c r="J63" s="41"/>
      <c r="K63" s="41"/>
      <c r="L63" s="42"/>
      <c r="M63" s="43"/>
      <c r="N63" s="60"/>
      <c r="O63" s="62" t="str">
        <f t="shared" si="16"/>
        <v xml:space="preserve"> </v>
      </c>
      <c r="P63" s="208">
        <f t="shared" si="17"/>
        <v>0</v>
      </c>
      <c r="Q63" s="73">
        <f t="shared" si="11"/>
        <v>0</v>
      </c>
      <c r="R63" s="73">
        <f t="shared" si="12"/>
        <v>0</v>
      </c>
      <c r="S63" s="73">
        <f t="shared" si="18"/>
        <v>0</v>
      </c>
      <c r="T63" s="73">
        <f t="shared" si="19"/>
        <v>0</v>
      </c>
      <c r="U63" s="124">
        <f t="shared" si="13"/>
        <v>0</v>
      </c>
      <c r="V63" s="73">
        <f t="shared" si="14"/>
        <v>0</v>
      </c>
      <c r="W63" s="73">
        <f t="shared" si="20"/>
        <v>0</v>
      </c>
      <c r="Y63" s="73">
        <f t="shared" si="21"/>
        <v>0</v>
      </c>
    </row>
    <row r="64" spans="1:25" ht="21" customHeight="1">
      <c r="A64" s="101">
        <v>22</v>
      </c>
      <c r="B64" s="219" t="str">
        <f>CLEAN('البيانات الأساسية'!C28)</f>
        <v/>
      </c>
      <c r="C64" s="87"/>
      <c r="D64" s="34"/>
      <c r="E64" s="34"/>
      <c r="F64" s="34"/>
      <c r="G64" s="35"/>
      <c r="H64" s="33"/>
      <c r="I64" s="34"/>
      <c r="J64" s="34"/>
      <c r="K64" s="34"/>
      <c r="L64" s="35"/>
      <c r="M64" s="36"/>
      <c r="N64" s="59"/>
      <c r="O64" s="15" t="str">
        <f t="shared" si="16"/>
        <v xml:space="preserve"> </v>
      </c>
      <c r="P64" s="208">
        <f t="shared" si="17"/>
        <v>0</v>
      </c>
      <c r="Q64" s="73">
        <f t="shared" si="11"/>
        <v>0</v>
      </c>
      <c r="R64" s="73">
        <f t="shared" si="12"/>
        <v>0</v>
      </c>
      <c r="S64" s="73">
        <f t="shared" si="18"/>
        <v>0</v>
      </c>
      <c r="T64" s="73">
        <f t="shared" si="19"/>
        <v>0</v>
      </c>
      <c r="U64" s="124">
        <f t="shared" si="13"/>
        <v>0</v>
      </c>
      <c r="V64" s="73">
        <f t="shared" si="14"/>
        <v>0</v>
      </c>
      <c r="W64" s="73">
        <f t="shared" si="20"/>
        <v>0</v>
      </c>
      <c r="Y64" s="73">
        <f t="shared" si="21"/>
        <v>0</v>
      </c>
    </row>
    <row r="65" spans="1:28" ht="21" customHeight="1">
      <c r="A65" s="101">
        <v>23</v>
      </c>
      <c r="B65" s="219" t="str">
        <f>CLEAN('البيانات الأساسية'!C29)</f>
        <v/>
      </c>
      <c r="C65" s="88"/>
      <c r="D65" s="38"/>
      <c r="E65" s="38"/>
      <c r="F65" s="38"/>
      <c r="G65" s="39"/>
      <c r="H65" s="40"/>
      <c r="I65" s="41"/>
      <c r="J65" s="41"/>
      <c r="K65" s="41"/>
      <c r="L65" s="42"/>
      <c r="M65" s="43"/>
      <c r="N65" s="60"/>
      <c r="O65" s="62" t="str">
        <f t="shared" si="16"/>
        <v xml:space="preserve"> </v>
      </c>
      <c r="P65" s="208">
        <f t="shared" si="17"/>
        <v>0</v>
      </c>
      <c r="Q65" s="73">
        <f t="shared" si="11"/>
        <v>0</v>
      </c>
      <c r="R65" s="73">
        <f t="shared" si="12"/>
        <v>0</v>
      </c>
      <c r="S65" s="73">
        <f t="shared" si="18"/>
        <v>0</v>
      </c>
      <c r="T65" s="73">
        <f t="shared" si="19"/>
        <v>0</v>
      </c>
      <c r="U65" s="124">
        <f t="shared" si="13"/>
        <v>0</v>
      </c>
      <c r="V65" s="73">
        <f t="shared" si="14"/>
        <v>0</v>
      </c>
      <c r="W65" s="73">
        <f t="shared" si="20"/>
        <v>0</v>
      </c>
      <c r="Y65" s="73">
        <f t="shared" si="21"/>
        <v>0</v>
      </c>
    </row>
    <row r="66" spans="1:28" ht="21" customHeight="1">
      <c r="A66" s="101">
        <v>24</v>
      </c>
      <c r="B66" s="219" t="str">
        <f>CLEAN('البيانات الأساسية'!C30)</f>
        <v/>
      </c>
      <c r="C66" s="87"/>
      <c r="D66" s="34"/>
      <c r="E66" s="34"/>
      <c r="F66" s="34"/>
      <c r="G66" s="35"/>
      <c r="H66" s="33"/>
      <c r="I66" s="34"/>
      <c r="J66" s="34"/>
      <c r="K66" s="34"/>
      <c r="L66" s="35"/>
      <c r="M66" s="36"/>
      <c r="N66" s="59"/>
      <c r="O66" s="15" t="str">
        <f t="shared" si="16"/>
        <v xml:space="preserve"> </v>
      </c>
      <c r="P66" s="208">
        <f t="shared" si="17"/>
        <v>0</v>
      </c>
      <c r="Q66" s="73">
        <f t="shared" si="11"/>
        <v>0</v>
      </c>
      <c r="R66" s="73">
        <f t="shared" si="12"/>
        <v>0</v>
      </c>
      <c r="S66" s="73">
        <f t="shared" si="18"/>
        <v>0</v>
      </c>
      <c r="T66" s="73">
        <f t="shared" si="19"/>
        <v>0</v>
      </c>
      <c r="U66" s="124">
        <f t="shared" si="13"/>
        <v>0</v>
      </c>
      <c r="V66" s="73">
        <f t="shared" si="14"/>
        <v>0</v>
      </c>
      <c r="W66" s="73">
        <f t="shared" si="20"/>
        <v>0</v>
      </c>
      <c r="Y66" s="73">
        <f t="shared" si="21"/>
        <v>0</v>
      </c>
    </row>
    <row r="67" spans="1:28" ht="21" customHeight="1" thickBot="1">
      <c r="A67" s="85">
        <v>25</v>
      </c>
      <c r="B67" s="220" t="str">
        <f>CLEAN('البيانات الأساسية'!C31)</f>
        <v/>
      </c>
      <c r="C67" s="89"/>
      <c r="D67" s="45"/>
      <c r="E67" s="45"/>
      <c r="F67" s="45"/>
      <c r="G67" s="46"/>
      <c r="H67" s="47"/>
      <c r="I67" s="48"/>
      <c r="J67" s="48"/>
      <c r="K67" s="48"/>
      <c r="L67" s="49"/>
      <c r="M67" s="50"/>
      <c r="N67" s="61"/>
      <c r="O67" s="63" t="str">
        <f t="shared" si="16"/>
        <v xml:space="preserve"> </v>
      </c>
      <c r="P67" s="208">
        <f t="shared" si="17"/>
        <v>0</v>
      </c>
      <c r="Q67" s="73">
        <f t="shared" si="11"/>
        <v>0</v>
      </c>
      <c r="R67" s="73">
        <f t="shared" si="12"/>
        <v>0</v>
      </c>
      <c r="S67" s="73">
        <f t="shared" si="18"/>
        <v>0</v>
      </c>
      <c r="T67" s="73">
        <f t="shared" si="19"/>
        <v>0</v>
      </c>
      <c r="U67" s="124">
        <f t="shared" si="13"/>
        <v>0</v>
      </c>
      <c r="V67" s="73">
        <f t="shared" si="14"/>
        <v>0</v>
      </c>
      <c r="W67" s="73">
        <f t="shared" si="20"/>
        <v>0</v>
      </c>
      <c r="Y67" s="73">
        <f t="shared" si="21"/>
        <v>0</v>
      </c>
    </row>
    <row r="68" spans="1:28" s="54" customFormat="1" ht="21" customHeight="1">
      <c r="A68" s="74"/>
      <c r="B68" s="217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3"/>
      <c r="Q68" s="73"/>
      <c r="R68" s="73"/>
      <c r="S68" s="73"/>
      <c r="T68" s="73"/>
      <c r="U68" s="124"/>
      <c r="V68" s="73"/>
      <c r="W68" s="73"/>
      <c r="X68" s="73"/>
      <c r="Y68" s="73"/>
      <c r="Z68" s="67"/>
      <c r="AB68" s="71"/>
    </row>
    <row r="69" spans="1:28" ht="21" customHeight="1">
      <c r="N69" s="55"/>
    </row>
    <row r="70" spans="1:28" ht="21" customHeight="1">
      <c r="N70" s="55"/>
    </row>
    <row r="71" spans="1:28" ht="21" customHeight="1">
      <c r="N71" s="55"/>
    </row>
    <row r="72" spans="1:28" ht="21" customHeight="1">
      <c r="N72" s="55"/>
    </row>
    <row r="75" spans="1:28" ht="21" customHeight="1" thickBot="1">
      <c r="A75" s="244" t="s">
        <v>49</v>
      </c>
      <c r="B75" s="244"/>
      <c r="C75" s="244"/>
      <c r="D75" s="245" t="str">
        <f>CLEAN('البيانات الأساسية'!C4)</f>
        <v>2ث 1</v>
      </c>
      <c r="E75" s="245"/>
      <c r="F75" s="245"/>
      <c r="G75" s="65" t="s">
        <v>50</v>
      </c>
      <c r="H75" s="65"/>
      <c r="I75" s="245" t="str">
        <f>CLEAN('البيانات الأساسية'!C2)</f>
        <v>الفيزياء2</v>
      </c>
      <c r="J75" s="245"/>
      <c r="K75" s="245"/>
      <c r="L75" s="245"/>
      <c r="M75" s="244" t="s">
        <v>51</v>
      </c>
      <c r="N75" s="244"/>
      <c r="O75" s="209" t="s">
        <v>68</v>
      </c>
    </row>
    <row r="76" spans="1:28" ht="4.5" customHeight="1" thickBot="1">
      <c r="B76" s="2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26"/>
    </row>
    <row r="77" spans="1:28" ht="21" customHeight="1" thickBot="1">
      <c r="A77" s="247" t="s">
        <v>14</v>
      </c>
      <c r="B77" s="250" t="s">
        <v>7</v>
      </c>
      <c r="C77" s="252" t="s">
        <v>0</v>
      </c>
      <c r="D77" s="253"/>
      <c r="E77" s="253"/>
      <c r="F77" s="253"/>
      <c r="G77" s="254"/>
      <c r="H77" s="255" t="s">
        <v>13</v>
      </c>
      <c r="I77" s="256"/>
      <c r="J77" s="256"/>
      <c r="K77" s="256"/>
      <c r="L77" s="257"/>
      <c r="M77" s="258" t="s">
        <v>1</v>
      </c>
      <c r="N77" s="239" t="s">
        <v>12</v>
      </c>
      <c r="O77" s="241" t="s">
        <v>53</v>
      </c>
    </row>
    <row r="78" spans="1:28" ht="21" customHeight="1">
      <c r="A78" s="248"/>
      <c r="B78" s="251"/>
      <c r="C78" s="5" t="s">
        <v>2</v>
      </c>
      <c r="D78" s="6" t="s">
        <v>3</v>
      </c>
      <c r="E78" s="6" t="s">
        <v>4</v>
      </c>
      <c r="F78" s="6" t="s">
        <v>5</v>
      </c>
      <c r="G78" s="7" t="s">
        <v>6</v>
      </c>
      <c r="H78" s="8" t="s">
        <v>2</v>
      </c>
      <c r="I78" s="9" t="s">
        <v>3</v>
      </c>
      <c r="J78" s="9" t="s">
        <v>4</v>
      </c>
      <c r="K78" s="9" t="s">
        <v>5</v>
      </c>
      <c r="L78" s="10" t="s">
        <v>6</v>
      </c>
      <c r="M78" s="259"/>
      <c r="N78" s="261"/>
      <c r="O78" s="243"/>
    </row>
    <row r="79" spans="1:28" ht="21" customHeight="1" thickBot="1">
      <c r="A79" s="249"/>
      <c r="B79" s="251"/>
      <c r="C79" s="1">
        <v>41219</v>
      </c>
      <c r="D79" s="328">
        <v>41220</v>
      </c>
      <c r="E79" s="2">
        <v>41221</v>
      </c>
      <c r="F79" s="2">
        <v>41222</v>
      </c>
      <c r="G79" s="3">
        <v>41223</v>
      </c>
      <c r="H79" s="1">
        <f>C79</f>
        <v>41219</v>
      </c>
      <c r="I79" s="2">
        <f>D79</f>
        <v>41220</v>
      </c>
      <c r="J79" s="2">
        <f>E79</f>
        <v>41221</v>
      </c>
      <c r="K79" s="2">
        <f>F79</f>
        <v>41222</v>
      </c>
      <c r="L79" s="3">
        <f>G79</f>
        <v>41223</v>
      </c>
      <c r="M79" s="260"/>
      <c r="N79" s="240"/>
      <c r="O79" s="243"/>
      <c r="P79" s="125" t="s">
        <v>86</v>
      </c>
      <c r="Q79" s="69" t="s">
        <v>15</v>
      </c>
      <c r="R79" s="69" t="s">
        <v>16</v>
      </c>
      <c r="S79" s="69" t="s">
        <v>9</v>
      </c>
      <c r="T79" s="69" t="s">
        <v>10</v>
      </c>
      <c r="U79" s="124" t="s">
        <v>85</v>
      </c>
      <c r="V79" s="69" t="s">
        <v>11</v>
      </c>
      <c r="W79" s="73" t="s">
        <v>41</v>
      </c>
      <c r="Y79" s="73" t="s">
        <v>43</v>
      </c>
    </row>
    <row r="80" spans="1:28" ht="21" customHeight="1">
      <c r="A80" s="100">
        <v>1</v>
      </c>
      <c r="B80" s="222" t="str">
        <f>CLEAN('البيانات الأساسية'!C7)</f>
        <v/>
      </c>
      <c r="C80" s="86"/>
      <c r="D80" s="27"/>
      <c r="E80" s="27"/>
      <c r="F80" s="27"/>
      <c r="G80" s="28"/>
      <c r="H80" s="29"/>
      <c r="I80" s="30"/>
      <c r="J80" s="30"/>
      <c r="K80" s="30"/>
      <c r="L80" s="31"/>
      <c r="M80" s="32"/>
      <c r="N80" s="58"/>
      <c r="O80" s="57" t="str">
        <f>IF(C80&gt;=4,"خطأ إدخال حضور",IF(D80&gt;=4,"خطأ إدخال حضور",IF(E80&gt;=4,"خطأ إدخال حضور",IF(F80&gt;=4,"خطأ إدخال حضور",IF(G80&gt;=4,"خطأ إدخال حضور",IF(H80&gt;=6,"خطأ إدخال مشاركة",IF(I80&gt;=6,"خطأ إدخال مشاركة",IF(J80&gt;=6,"خطأ إدخال مشاركة",IF(K80&gt;=6,"خطأ إدخال مشاركة",IF(L80&gt;=6,"خطأ إدخال مشاركة",IF(M80&gt;=3,"خطأ إدخال واجبات",IF(N80&gt;=3,"خطأ إدخال ملف الاعمال"," "))))))))))))</f>
        <v xml:space="preserve"> </v>
      </c>
      <c r="P80" s="208">
        <f>COUNTIF(C80:G80,"=3")</f>
        <v>0</v>
      </c>
      <c r="Q80" s="73">
        <f t="shared" ref="Q80:Q104" si="22">COUNTIF(C80:G80,"=0")</f>
        <v>0</v>
      </c>
      <c r="R80" s="73">
        <f t="shared" ref="R80:R104" si="23">COUNTIF(D80:G80,"=1")</f>
        <v>0</v>
      </c>
      <c r="S80" s="73">
        <f>COUNTIF(C80:G80,"=2")</f>
        <v>0</v>
      </c>
      <c r="T80" s="73">
        <f>COUNTIF(C80:G80,"&gt;1")</f>
        <v>0</v>
      </c>
      <c r="U80" s="124">
        <f t="shared" ref="U80:U104" si="24">COUNTIF(C80:G80,"&gt;=0")</f>
        <v>0</v>
      </c>
      <c r="V80" s="73">
        <f t="shared" ref="V80:V104" si="25">SUM(H80:L80)</f>
        <v>0</v>
      </c>
      <c r="W80" s="73">
        <f>COUNTIF(M80,"&gt;=0")</f>
        <v>0</v>
      </c>
      <c r="Y80" s="73">
        <f t="shared" ref="Y80:Y95" si="26">COUNTIF(N80,"&gt;=0")</f>
        <v>0</v>
      </c>
    </row>
    <row r="81" spans="1:25" ht="21" customHeight="1">
      <c r="A81" s="101">
        <v>2</v>
      </c>
      <c r="B81" s="219" t="str">
        <f>CLEAN('البيانات الأساسية'!C8)</f>
        <v/>
      </c>
      <c r="C81" s="87"/>
      <c r="D81" s="34"/>
      <c r="E81" s="34"/>
      <c r="F81" s="34"/>
      <c r="G81" s="35"/>
      <c r="H81" s="33"/>
      <c r="I81" s="34"/>
      <c r="J81" s="34"/>
      <c r="K81" s="34"/>
      <c r="L81" s="35"/>
      <c r="M81" s="36"/>
      <c r="N81" s="59"/>
      <c r="O81" s="15" t="str">
        <f t="shared" ref="O81:O104" si="27">IF(C81&gt;=4,"خطأ إدخال حضور",IF(D81&gt;=4,"خطأ إدخال حضور",IF(E81&gt;=4,"خطأ إدخال حضور",IF(F81&gt;=4,"خطأ إدخال حضور",IF(G81&gt;=4,"خطأ إدخال حضور",IF(H81&gt;=6,"خطأ إدخال مشاركة",IF(I81&gt;=6,"خطأ إدخال مشاركة",IF(J81&gt;=6,"خطأ إدخال مشاركة",IF(K81&gt;=6,"خطأ إدخال مشاركة",IF(L81&gt;=6,"خطأ إدخال مشاركة",IF(M81&gt;=3,"خطأ إدخال واجبات",IF(N81&gt;=3,"خطأ إدخال ملف الاعمال"," "))))))))))))</f>
        <v xml:space="preserve"> </v>
      </c>
      <c r="P81" s="208">
        <f t="shared" ref="P81:P104" si="28">COUNTIF(C81:G81,"=3")</f>
        <v>0</v>
      </c>
      <c r="Q81" s="73">
        <f t="shared" si="22"/>
        <v>0</v>
      </c>
      <c r="R81" s="73">
        <f t="shared" si="23"/>
        <v>0</v>
      </c>
      <c r="S81" s="73">
        <f t="shared" ref="S81:S104" si="29">COUNTIF(C81:G81,"=2")</f>
        <v>0</v>
      </c>
      <c r="T81" s="73">
        <f t="shared" ref="T81:T104" si="30">COUNTIF(C81:G81,"&gt;1")</f>
        <v>0</v>
      </c>
      <c r="U81" s="124">
        <f t="shared" si="24"/>
        <v>0</v>
      </c>
      <c r="V81" s="73">
        <f t="shared" si="25"/>
        <v>0</v>
      </c>
      <c r="W81" s="73">
        <f t="shared" ref="W81:W104" si="31">COUNTIF(M81,"&gt;=0")</f>
        <v>0</v>
      </c>
      <c r="Y81" s="73">
        <f t="shared" si="26"/>
        <v>0</v>
      </c>
    </row>
    <row r="82" spans="1:25" ht="21" customHeight="1">
      <c r="A82" s="101">
        <v>3</v>
      </c>
      <c r="B82" s="219" t="str">
        <f>CLEAN('البيانات الأساسية'!C9)</f>
        <v/>
      </c>
      <c r="C82" s="88"/>
      <c r="D82" s="38"/>
      <c r="E82" s="38"/>
      <c r="F82" s="38"/>
      <c r="G82" s="39"/>
      <c r="H82" s="40"/>
      <c r="I82" s="41"/>
      <c r="J82" s="41"/>
      <c r="K82" s="41"/>
      <c r="L82" s="42"/>
      <c r="M82" s="43"/>
      <c r="N82" s="60"/>
      <c r="O82" s="62" t="str">
        <f t="shared" si="27"/>
        <v xml:space="preserve"> </v>
      </c>
      <c r="P82" s="208">
        <f t="shared" si="28"/>
        <v>0</v>
      </c>
      <c r="Q82" s="73">
        <f t="shared" si="22"/>
        <v>0</v>
      </c>
      <c r="R82" s="73">
        <f t="shared" si="23"/>
        <v>0</v>
      </c>
      <c r="S82" s="73">
        <f t="shared" si="29"/>
        <v>0</v>
      </c>
      <c r="T82" s="73">
        <f t="shared" si="30"/>
        <v>0</v>
      </c>
      <c r="U82" s="124">
        <f t="shared" si="24"/>
        <v>0</v>
      </c>
      <c r="V82" s="73">
        <f t="shared" si="25"/>
        <v>0</v>
      </c>
      <c r="W82" s="73">
        <f t="shared" si="31"/>
        <v>0</v>
      </c>
      <c r="Y82" s="73">
        <f t="shared" si="26"/>
        <v>0</v>
      </c>
    </row>
    <row r="83" spans="1:25" ht="21" customHeight="1">
      <c r="A83" s="101">
        <v>4</v>
      </c>
      <c r="B83" s="219" t="str">
        <f>CLEAN('البيانات الأساسية'!C10)</f>
        <v/>
      </c>
      <c r="C83" s="87"/>
      <c r="D83" s="34"/>
      <c r="E83" s="34"/>
      <c r="F83" s="34"/>
      <c r="G83" s="35"/>
      <c r="H83" s="33"/>
      <c r="I83" s="34"/>
      <c r="J83" s="34"/>
      <c r="K83" s="34"/>
      <c r="L83" s="35"/>
      <c r="M83" s="36"/>
      <c r="N83" s="59"/>
      <c r="O83" s="15" t="str">
        <f t="shared" si="27"/>
        <v xml:space="preserve"> </v>
      </c>
      <c r="P83" s="208">
        <f t="shared" si="28"/>
        <v>0</v>
      </c>
      <c r="Q83" s="73">
        <f t="shared" si="22"/>
        <v>0</v>
      </c>
      <c r="R83" s="73">
        <f t="shared" si="23"/>
        <v>0</v>
      </c>
      <c r="S83" s="73">
        <f t="shared" si="29"/>
        <v>0</v>
      </c>
      <c r="T83" s="73">
        <f t="shared" si="30"/>
        <v>0</v>
      </c>
      <c r="U83" s="124">
        <f t="shared" si="24"/>
        <v>0</v>
      </c>
      <c r="V83" s="73">
        <f t="shared" si="25"/>
        <v>0</v>
      </c>
      <c r="W83" s="73">
        <f t="shared" si="31"/>
        <v>0</v>
      </c>
      <c r="Y83" s="73">
        <f t="shared" si="26"/>
        <v>0</v>
      </c>
    </row>
    <row r="84" spans="1:25" ht="21" customHeight="1">
      <c r="A84" s="101">
        <v>5</v>
      </c>
      <c r="B84" s="219" t="str">
        <f>CLEAN('البيانات الأساسية'!C11)</f>
        <v/>
      </c>
      <c r="C84" s="88"/>
      <c r="D84" s="38"/>
      <c r="E84" s="38"/>
      <c r="F84" s="38"/>
      <c r="G84" s="39"/>
      <c r="H84" s="40"/>
      <c r="I84" s="41"/>
      <c r="J84" s="41"/>
      <c r="K84" s="41"/>
      <c r="L84" s="42"/>
      <c r="M84" s="43"/>
      <c r="N84" s="60"/>
      <c r="O84" s="62" t="str">
        <f t="shared" si="27"/>
        <v xml:space="preserve"> </v>
      </c>
      <c r="P84" s="208">
        <f t="shared" si="28"/>
        <v>0</v>
      </c>
      <c r="Q84" s="73">
        <f t="shared" si="22"/>
        <v>0</v>
      </c>
      <c r="R84" s="73">
        <f t="shared" si="23"/>
        <v>0</v>
      </c>
      <c r="S84" s="73">
        <f t="shared" si="29"/>
        <v>0</v>
      </c>
      <c r="T84" s="73">
        <f t="shared" si="30"/>
        <v>0</v>
      </c>
      <c r="U84" s="124">
        <f t="shared" si="24"/>
        <v>0</v>
      </c>
      <c r="V84" s="73">
        <f t="shared" si="25"/>
        <v>0</v>
      </c>
      <c r="W84" s="73">
        <f t="shared" si="31"/>
        <v>0</v>
      </c>
      <c r="Y84" s="73">
        <f t="shared" si="26"/>
        <v>0</v>
      </c>
    </row>
    <row r="85" spans="1:25" ht="21" customHeight="1">
      <c r="A85" s="101">
        <v>6</v>
      </c>
      <c r="B85" s="219" t="str">
        <f>CLEAN('البيانات الأساسية'!C12)</f>
        <v/>
      </c>
      <c r="C85" s="87"/>
      <c r="D85" s="34"/>
      <c r="E85" s="34"/>
      <c r="F85" s="34"/>
      <c r="G85" s="35"/>
      <c r="H85" s="33"/>
      <c r="I85" s="34"/>
      <c r="J85" s="34"/>
      <c r="K85" s="34"/>
      <c r="L85" s="35"/>
      <c r="M85" s="36"/>
      <c r="N85" s="59"/>
      <c r="O85" s="15" t="str">
        <f t="shared" si="27"/>
        <v xml:space="preserve"> </v>
      </c>
      <c r="P85" s="208">
        <f t="shared" si="28"/>
        <v>0</v>
      </c>
      <c r="Q85" s="73">
        <f t="shared" si="22"/>
        <v>0</v>
      </c>
      <c r="R85" s="73">
        <f t="shared" si="23"/>
        <v>0</v>
      </c>
      <c r="S85" s="73">
        <f t="shared" si="29"/>
        <v>0</v>
      </c>
      <c r="T85" s="73">
        <f t="shared" si="30"/>
        <v>0</v>
      </c>
      <c r="U85" s="124">
        <f t="shared" si="24"/>
        <v>0</v>
      </c>
      <c r="V85" s="73">
        <f t="shared" si="25"/>
        <v>0</v>
      </c>
      <c r="W85" s="73">
        <f t="shared" si="31"/>
        <v>0</v>
      </c>
      <c r="Y85" s="73">
        <f t="shared" si="26"/>
        <v>0</v>
      </c>
    </row>
    <row r="86" spans="1:25" ht="21" customHeight="1">
      <c r="A86" s="101">
        <v>7</v>
      </c>
      <c r="B86" s="219" t="str">
        <f>CLEAN('البيانات الأساسية'!C13)</f>
        <v/>
      </c>
      <c r="C86" s="88"/>
      <c r="D86" s="38"/>
      <c r="E86" s="38"/>
      <c r="F86" s="38"/>
      <c r="G86" s="39"/>
      <c r="H86" s="40"/>
      <c r="I86" s="41"/>
      <c r="J86" s="41"/>
      <c r="K86" s="41"/>
      <c r="L86" s="42"/>
      <c r="M86" s="43"/>
      <c r="N86" s="60"/>
      <c r="O86" s="62" t="str">
        <f t="shared" si="27"/>
        <v xml:space="preserve"> </v>
      </c>
      <c r="P86" s="208">
        <f t="shared" si="28"/>
        <v>0</v>
      </c>
      <c r="Q86" s="73">
        <f t="shared" si="22"/>
        <v>0</v>
      </c>
      <c r="R86" s="73">
        <f t="shared" si="23"/>
        <v>0</v>
      </c>
      <c r="S86" s="73">
        <f t="shared" si="29"/>
        <v>0</v>
      </c>
      <c r="T86" s="73">
        <f t="shared" si="30"/>
        <v>0</v>
      </c>
      <c r="U86" s="124">
        <f t="shared" si="24"/>
        <v>0</v>
      </c>
      <c r="V86" s="73">
        <f t="shared" si="25"/>
        <v>0</v>
      </c>
      <c r="W86" s="73">
        <f t="shared" si="31"/>
        <v>0</v>
      </c>
      <c r="Y86" s="73">
        <f t="shared" si="26"/>
        <v>0</v>
      </c>
    </row>
    <row r="87" spans="1:25" ht="21" customHeight="1">
      <c r="A87" s="101">
        <v>8</v>
      </c>
      <c r="B87" s="219" t="str">
        <f>CLEAN('البيانات الأساسية'!C14)</f>
        <v/>
      </c>
      <c r="C87" s="87"/>
      <c r="D87" s="34"/>
      <c r="E87" s="34"/>
      <c r="F87" s="34"/>
      <c r="G87" s="35"/>
      <c r="H87" s="33"/>
      <c r="I87" s="34"/>
      <c r="J87" s="34"/>
      <c r="K87" s="34"/>
      <c r="L87" s="35"/>
      <c r="M87" s="36"/>
      <c r="N87" s="59"/>
      <c r="O87" s="15" t="str">
        <f t="shared" si="27"/>
        <v xml:space="preserve"> </v>
      </c>
      <c r="P87" s="208">
        <f t="shared" si="28"/>
        <v>0</v>
      </c>
      <c r="Q87" s="73">
        <f t="shared" si="22"/>
        <v>0</v>
      </c>
      <c r="R87" s="73">
        <f t="shared" si="23"/>
        <v>0</v>
      </c>
      <c r="S87" s="73">
        <f t="shared" si="29"/>
        <v>0</v>
      </c>
      <c r="T87" s="73">
        <f t="shared" si="30"/>
        <v>0</v>
      </c>
      <c r="U87" s="124">
        <f t="shared" si="24"/>
        <v>0</v>
      </c>
      <c r="V87" s="73">
        <f t="shared" si="25"/>
        <v>0</v>
      </c>
      <c r="W87" s="73">
        <f t="shared" si="31"/>
        <v>0</v>
      </c>
      <c r="Y87" s="73">
        <f t="shared" si="26"/>
        <v>0</v>
      </c>
    </row>
    <row r="88" spans="1:25" ht="21" customHeight="1">
      <c r="A88" s="101">
        <v>9</v>
      </c>
      <c r="B88" s="219" t="str">
        <f>CLEAN('البيانات الأساسية'!C15)</f>
        <v/>
      </c>
      <c r="C88" s="88"/>
      <c r="D88" s="38"/>
      <c r="E88" s="38"/>
      <c r="F88" s="38"/>
      <c r="G88" s="39"/>
      <c r="H88" s="40"/>
      <c r="I88" s="41"/>
      <c r="J88" s="41"/>
      <c r="K88" s="41"/>
      <c r="L88" s="42"/>
      <c r="M88" s="43"/>
      <c r="N88" s="60"/>
      <c r="O88" s="62" t="str">
        <f t="shared" si="27"/>
        <v xml:space="preserve"> </v>
      </c>
      <c r="P88" s="208">
        <f t="shared" si="28"/>
        <v>0</v>
      </c>
      <c r="Q88" s="73">
        <f t="shared" si="22"/>
        <v>0</v>
      </c>
      <c r="R88" s="73">
        <f t="shared" si="23"/>
        <v>0</v>
      </c>
      <c r="S88" s="73">
        <f t="shared" si="29"/>
        <v>0</v>
      </c>
      <c r="T88" s="73">
        <f t="shared" si="30"/>
        <v>0</v>
      </c>
      <c r="U88" s="124">
        <f t="shared" si="24"/>
        <v>0</v>
      </c>
      <c r="V88" s="73">
        <f t="shared" si="25"/>
        <v>0</v>
      </c>
      <c r="W88" s="73">
        <f t="shared" si="31"/>
        <v>0</v>
      </c>
      <c r="Y88" s="73">
        <f t="shared" si="26"/>
        <v>0</v>
      </c>
    </row>
    <row r="89" spans="1:25" ht="21" customHeight="1">
      <c r="A89" s="101">
        <v>10</v>
      </c>
      <c r="B89" s="219" t="str">
        <f>CLEAN('البيانات الأساسية'!C16)</f>
        <v/>
      </c>
      <c r="C89" s="87"/>
      <c r="D89" s="34"/>
      <c r="E89" s="34"/>
      <c r="F89" s="34"/>
      <c r="G89" s="35"/>
      <c r="H89" s="33"/>
      <c r="I89" s="34"/>
      <c r="J89" s="34"/>
      <c r="K89" s="34"/>
      <c r="L89" s="35"/>
      <c r="M89" s="36"/>
      <c r="N89" s="59"/>
      <c r="O89" s="15" t="str">
        <f t="shared" si="27"/>
        <v xml:space="preserve"> </v>
      </c>
      <c r="P89" s="208">
        <f t="shared" si="28"/>
        <v>0</v>
      </c>
      <c r="Q89" s="73">
        <f t="shared" si="22"/>
        <v>0</v>
      </c>
      <c r="R89" s="73">
        <f t="shared" si="23"/>
        <v>0</v>
      </c>
      <c r="S89" s="73">
        <f t="shared" si="29"/>
        <v>0</v>
      </c>
      <c r="T89" s="73">
        <f t="shared" si="30"/>
        <v>0</v>
      </c>
      <c r="U89" s="124">
        <f t="shared" si="24"/>
        <v>0</v>
      </c>
      <c r="V89" s="73">
        <f t="shared" si="25"/>
        <v>0</v>
      </c>
      <c r="W89" s="73">
        <f t="shared" si="31"/>
        <v>0</v>
      </c>
      <c r="Y89" s="73">
        <f t="shared" si="26"/>
        <v>0</v>
      </c>
    </row>
    <row r="90" spans="1:25" ht="21" customHeight="1">
      <c r="A90" s="101">
        <v>11</v>
      </c>
      <c r="B90" s="219" t="str">
        <f>CLEAN('البيانات الأساسية'!C17)</f>
        <v/>
      </c>
      <c r="C90" s="88"/>
      <c r="D90" s="38"/>
      <c r="E90" s="38"/>
      <c r="F90" s="38"/>
      <c r="G90" s="39"/>
      <c r="H90" s="40"/>
      <c r="I90" s="41"/>
      <c r="J90" s="41"/>
      <c r="K90" s="41"/>
      <c r="L90" s="42"/>
      <c r="M90" s="43"/>
      <c r="N90" s="60"/>
      <c r="O90" s="62" t="str">
        <f t="shared" si="27"/>
        <v xml:space="preserve"> </v>
      </c>
      <c r="P90" s="208">
        <f t="shared" si="28"/>
        <v>0</v>
      </c>
      <c r="Q90" s="73">
        <f t="shared" si="22"/>
        <v>0</v>
      </c>
      <c r="R90" s="73">
        <f t="shared" si="23"/>
        <v>0</v>
      </c>
      <c r="S90" s="73">
        <f t="shared" si="29"/>
        <v>0</v>
      </c>
      <c r="T90" s="73">
        <f t="shared" si="30"/>
        <v>0</v>
      </c>
      <c r="U90" s="124">
        <f t="shared" si="24"/>
        <v>0</v>
      </c>
      <c r="V90" s="73">
        <f t="shared" si="25"/>
        <v>0</v>
      </c>
      <c r="W90" s="73">
        <f t="shared" si="31"/>
        <v>0</v>
      </c>
      <c r="Y90" s="73">
        <f t="shared" si="26"/>
        <v>0</v>
      </c>
    </row>
    <row r="91" spans="1:25" ht="21" customHeight="1">
      <c r="A91" s="101">
        <v>12</v>
      </c>
      <c r="B91" s="219" t="str">
        <f>CLEAN('البيانات الأساسية'!C18)</f>
        <v/>
      </c>
      <c r="C91" s="87"/>
      <c r="D91" s="34"/>
      <c r="E91" s="34"/>
      <c r="F91" s="34"/>
      <c r="G91" s="35"/>
      <c r="H91" s="33"/>
      <c r="I91" s="34"/>
      <c r="J91" s="34"/>
      <c r="K91" s="34"/>
      <c r="L91" s="35"/>
      <c r="M91" s="36"/>
      <c r="N91" s="59"/>
      <c r="O91" s="15" t="str">
        <f t="shared" si="27"/>
        <v xml:space="preserve"> </v>
      </c>
      <c r="P91" s="208">
        <f t="shared" si="28"/>
        <v>0</v>
      </c>
      <c r="Q91" s="73">
        <f t="shared" si="22"/>
        <v>0</v>
      </c>
      <c r="R91" s="73">
        <f t="shared" si="23"/>
        <v>0</v>
      </c>
      <c r="S91" s="73">
        <f t="shared" si="29"/>
        <v>0</v>
      </c>
      <c r="T91" s="73">
        <f t="shared" si="30"/>
        <v>0</v>
      </c>
      <c r="U91" s="124">
        <f t="shared" si="24"/>
        <v>0</v>
      </c>
      <c r="V91" s="73">
        <f t="shared" si="25"/>
        <v>0</v>
      </c>
      <c r="W91" s="73">
        <f t="shared" si="31"/>
        <v>0</v>
      </c>
      <c r="Y91" s="73">
        <f t="shared" si="26"/>
        <v>0</v>
      </c>
    </row>
    <row r="92" spans="1:25" ht="21" customHeight="1">
      <c r="A92" s="101">
        <v>13</v>
      </c>
      <c r="B92" s="219" t="str">
        <f>CLEAN('البيانات الأساسية'!C19)</f>
        <v/>
      </c>
      <c r="C92" s="88"/>
      <c r="D92" s="38"/>
      <c r="E92" s="38"/>
      <c r="F92" s="38"/>
      <c r="G92" s="39"/>
      <c r="H92" s="40"/>
      <c r="I92" s="41"/>
      <c r="J92" s="41"/>
      <c r="K92" s="41"/>
      <c r="L92" s="42"/>
      <c r="M92" s="43"/>
      <c r="N92" s="60"/>
      <c r="O92" s="62" t="str">
        <f t="shared" si="27"/>
        <v xml:space="preserve"> </v>
      </c>
      <c r="P92" s="208">
        <f t="shared" si="28"/>
        <v>0</v>
      </c>
      <c r="Q92" s="73">
        <f t="shared" si="22"/>
        <v>0</v>
      </c>
      <c r="R92" s="73">
        <f t="shared" si="23"/>
        <v>0</v>
      </c>
      <c r="S92" s="73">
        <f t="shared" si="29"/>
        <v>0</v>
      </c>
      <c r="T92" s="73">
        <f t="shared" si="30"/>
        <v>0</v>
      </c>
      <c r="U92" s="124">
        <f t="shared" si="24"/>
        <v>0</v>
      </c>
      <c r="V92" s="73">
        <f t="shared" si="25"/>
        <v>0</v>
      </c>
      <c r="W92" s="73">
        <f t="shared" si="31"/>
        <v>0</v>
      </c>
      <c r="Y92" s="73">
        <f t="shared" si="26"/>
        <v>0</v>
      </c>
    </row>
    <row r="93" spans="1:25" ht="21" customHeight="1">
      <c r="A93" s="101">
        <v>14</v>
      </c>
      <c r="B93" s="219" t="str">
        <f>CLEAN('البيانات الأساسية'!C20)</f>
        <v/>
      </c>
      <c r="C93" s="87"/>
      <c r="D93" s="34"/>
      <c r="E93" s="34"/>
      <c r="F93" s="34"/>
      <c r="G93" s="35"/>
      <c r="H93" s="33"/>
      <c r="I93" s="34"/>
      <c r="J93" s="34"/>
      <c r="K93" s="34"/>
      <c r="L93" s="35"/>
      <c r="M93" s="36"/>
      <c r="N93" s="59"/>
      <c r="O93" s="15" t="str">
        <f t="shared" si="27"/>
        <v xml:space="preserve"> </v>
      </c>
      <c r="P93" s="208">
        <f t="shared" si="28"/>
        <v>0</v>
      </c>
      <c r="Q93" s="73">
        <f t="shared" si="22"/>
        <v>0</v>
      </c>
      <c r="R93" s="73">
        <f t="shared" si="23"/>
        <v>0</v>
      </c>
      <c r="S93" s="73">
        <f t="shared" si="29"/>
        <v>0</v>
      </c>
      <c r="T93" s="73">
        <f t="shared" si="30"/>
        <v>0</v>
      </c>
      <c r="U93" s="124">
        <f t="shared" si="24"/>
        <v>0</v>
      </c>
      <c r="V93" s="73">
        <f t="shared" si="25"/>
        <v>0</v>
      </c>
      <c r="W93" s="73">
        <f t="shared" si="31"/>
        <v>0</v>
      </c>
      <c r="Y93" s="73">
        <f t="shared" si="26"/>
        <v>0</v>
      </c>
    </row>
    <row r="94" spans="1:25" ht="21" customHeight="1">
      <c r="A94" s="101">
        <v>15</v>
      </c>
      <c r="B94" s="219" t="str">
        <f>CLEAN('البيانات الأساسية'!C21)</f>
        <v/>
      </c>
      <c r="C94" s="88"/>
      <c r="D94" s="38"/>
      <c r="E94" s="38"/>
      <c r="F94" s="38"/>
      <c r="G94" s="39"/>
      <c r="H94" s="40"/>
      <c r="I94" s="41"/>
      <c r="J94" s="41"/>
      <c r="K94" s="41"/>
      <c r="L94" s="42"/>
      <c r="M94" s="43"/>
      <c r="N94" s="60"/>
      <c r="O94" s="62" t="str">
        <f t="shared" si="27"/>
        <v xml:space="preserve"> </v>
      </c>
      <c r="P94" s="208">
        <f t="shared" si="28"/>
        <v>0</v>
      </c>
      <c r="Q94" s="73">
        <f t="shared" si="22"/>
        <v>0</v>
      </c>
      <c r="R94" s="73">
        <f t="shared" si="23"/>
        <v>0</v>
      </c>
      <c r="S94" s="73">
        <f t="shared" si="29"/>
        <v>0</v>
      </c>
      <c r="T94" s="73">
        <f t="shared" si="30"/>
        <v>0</v>
      </c>
      <c r="U94" s="124">
        <f t="shared" si="24"/>
        <v>0</v>
      </c>
      <c r="V94" s="73">
        <f t="shared" si="25"/>
        <v>0</v>
      </c>
      <c r="W94" s="73">
        <f t="shared" si="31"/>
        <v>0</v>
      </c>
      <c r="Y94" s="73">
        <f t="shared" si="26"/>
        <v>0</v>
      </c>
    </row>
    <row r="95" spans="1:25" ht="21" customHeight="1">
      <c r="A95" s="101">
        <v>16</v>
      </c>
      <c r="B95" s="219" t="str">
        <f>CLEAN('البيانات الأساسية'!C22)</f>
        <v/>
      </c>
      <c r="C95" s="87"/>
      <c r="D95" s="34"/>
      <c r="E95" s="34"/>
      <c r="F95" s="34"/>
      <c r="G95" s="35"/>
      <c r="H95" s="33"/>
      <c r="I95" s="34"/>
      <c r="J95" s="34"/>
      <c r="K95" s="34"/>
      <c r="L95" s="35"/>
      <c r="M95" s="36"/>
      <c r="N95" s="59"/>
      <c r="O95" s="15" t="str">
        <f t="shared" si="27"/>
        <v xml:space="preserve"> </v>
      </c>
      <c r="P95" s="208">
        <f t="shared" si="28"/>
        <v>0</v>
      </c>
      <c r="Q95" s="73">
        <f t="shared" si="22"/>
        <v>0</v>
      </c>
      <c r="R95" s="73">
        <f t="shared" si="23"/>
        <v>0</v>
      </c>
      <c r="S95" s="73">
        <f t="shared" si="29"/>
        <v>0</v>
      </c>
      <c r="T95" s="73">
        <f t="shared" si="30"/>
        <v>0</v>
      </c>
      <c r="U95" s="124">
        <f t="shared" si="24"/>
        <v>0</v>
      </c>
      <c r="V95" s="73">
        <f t="shared" si="25"/>
        <v>0</v>
      </c>
      <c r="W95" s="73">
        <f t="shared" si="31"/>
        <v>0</v>
      </c>
      <c r="Y95" s="73">
        <f t="shared" si="26"/>
        <v>0</v>
      </c>
    </row>
    <row r="96" spans="1:25" ht="21" customHeight="1">
      <c r="A96" s="101">
        <v>17</v>
      </c>
      <c r="B96" s="219" t="str">
        <f>CLEAN('البيانات الأساسية'!C23)</f>
        <v/>
      </c>
      <c r="C96" s="88"/>
      <c r="D96" s="38"/>
      <c r="E96" s="38"/>
      <c r="F96" s="38"/>
      <c r="G96" s="39"/>
      <c r="H96" s="40"/>
      <c r="I96" s="41"/>
      <c r="J96" s="41"/>
      <c r="K96" s="41"/>
      <c r="L96" s="42"/>
      <c r="M96" s="43"/>
      <c r="N96" s="60"/>
      <c r="O96" s="62" t="str">
        <f t="shared" si="27"/>
        <v xml:space="preserve"> </v>
      </c>
      <c r="P96" s="208">
        <f t="shared" si="28"/>
        <v>0</v>
      </c>
      <c r="Q96" s="73">
        <f t="shared" si="22"/>
        <v>0</v>
      </c>
      <c r="R96" s="73">
        <f t="shared" si="23"/>
        <v>0</v>
      </c>
      <c r="S96" s="73">
        <f t="shared" si="29"/>
        <v>0</v>
      </c>
      <c r="T96" s="73">
        <f t="shared" si="30"/>
        <v>0</v>
      </c>
      <c r="U96" s="124">
        <f t="shared" si="24"/>
        <v>0</v>
      </c>
      <c r="V96" s="73">
        <f t="shared" si="25"/>
        <v>0</v>
      </c>
      <c r="W96" s="73">
        <f t="shared" si="31"/>
        <v>0</v>
      </c>
      <c r="Y96" s="73">
        <f t="shared" ref="Y96:Y104" si="32">COUNTIF(N96,"&gt;=0")</f>
        <v>0</v>
      </c>
    </row>
    <row r="97" spans="1:28" ht="21" customHeight="1">
      <c r="A97" s="101">
        <v>18</v>
      </c>
      <c r="B97" s="219" t="str">
        <f>CLEAN('البيانات الأساسية'!C24)</f>
        <v/>
      </c>
      <c r="C97" s="87"/>
      <c r="D97" s="34"/>
      <c r="E97" s="34"/>
      <c r="F97" s="34"/>
      <c r="G97" s="35"/>
      <c r="H97" s="33"/>
      <c r="I97" s="34"/>
      <c r="J97" s="34"/>
      <c r="K97" s="34"/>
      <c r="L97" s="35"/>
      <c r="M97" s="36"/>
      <c r="N97" s="59"/>
      <c r="O97" s="15" t="str">
        <f t="shared" si="27"/>
        <v xml:space="preserve"> </v>
      </c>
      <c r="P97" s="208">
        <f t="shared" si="28"/>
        <v>0</v>
      </c>
      <c r="Q97" s="73">
        <f t="shared" si="22"/>
        <v>0</v>
      </c>
      <c r="R97" s="73">
        <f t="shared" si="23"/>
        <v>0</v>
      </c>
      <c r="S97" s="73">
        <f t="shared" si="29"/>
        <v>0</v>
      </c>
      <c r="T97" s="73">
        <f t="shared" si="30"/>
        <v>0</v>
      </c>
      <c r="U97" s="124">
        <f t="shared" si="24"/>
        <v>0</v>
      </c>
      <c r="V97" s="73">
        <f t="shared" si="25"/>
        <v>0</v>
      </c>
      <c r="W97" s="73">
        <f t="shared" si="31"/>
        <v>0</v>
      </c>
      <c r="Y97" s="73">
        <f t="shared" si="32"/>
        <v>0</v>
      </c>
    </row>
    <row r="98" spans="1:28" ht="21" customHeight="1">
      <c r="A98" s="101">
        <v>19</v>
      </c>
      <c r="B98" s="219" t="str">
        <f>CLEAN('البيانات الأساسية'!C25)</f>
        <v/>
      </c>
      <c r="C98" s="88"/>
      <c r="D98" s="38"/>
      <c r="E98" s="38"/>
      <c r="F98" s="38"/>
      <c r="G98" s="39"/>
      <c r="H98" s="40"/>
      <c r="I98" s="41"/>
      <c r="J98" s="41"/>
      <c r="K98" s="41"/>
      <c r="L98" s="42"/>
      <c r="M98" s="43"/>
      <c r="N98" s="60"/>
      <c r="O98" s="62" t="str">
        <f t="shared" si="27"/>
        <v xml:space="preserve"> </v>
      </c>
      <c r="P98" s="208">
        <f t="shared" si="28"/>
        <v>0</v>
      </c>
      <c r="Q98" s="73">
        <f t="shared" si="22"/>
        <v>0</v>
      </c>
      <c r="R98" s="73">
        <f t="shared" si="23"/>
        <v>0</v>
      </c>
      <c r="S98" s="73">
        <f t="shared" si="29"/>
        <v>0</v>
      </c>
      <c r="T98" s="73">
        <f t="shared" si="30"/>
        <v>0</v>
      </c>
      <c r="U98" s="124">
        <f t="shared" si="24"/>
        <v>0</v>
      </c>
      <c r="V98" s="73">
        <f t="shared" si="25"/>
        <v>0</v>
      </c>
      <c r="W98" s="73">
        <f t="shared" si="31"/>
        <v>0</v>
      </c>
      <c r="Y98" s="73">
        <f t="shared" si="32"/>
        <v>0</v>
      </c>
    </row>
    <row r="99" spans="1:28" ht="21" customHeight="1">
      <c r="A99" s="101">
        <v>20</v>
      </c>
      <c r="B99" s="219" t="str">
        <f>CLEAN('البيانات الأساسية'!C26)</f>
        <v/>
      </c>
      <c r="C99" s="87"/>
      <c r="D99" s="34"/>
      <c r="E99" s="34"/>
      <c r="F99" s="34"/>
      <c r="G99" s="35"/>
      <c r="H99" s="33"/>
      <c r="I99" s="34"/>
      <c r="J99" s="34"/>
      <c r="K99" s="34"/>
      <c r="L99" s="35"/>
      <c r="M99" s="36"/>
      <c r="N99" s="59"/>
      <c r="O99" s="15" t="str">
        <f t="shared" si="27"/>
        <v xml:space="preserve"> </v>
      </c>
      <c r="P99" s="208">
        <f t="shared" si="28"/>
        <v>0</v>
      </c>
      <c r="Q99" s="73">
        <f t="shared" si="22"/>
        <v>0</v>
      </c>
      <c r="R99" s="73">
        <f t="shared" si="23"/>
        <v>0</v>
      </c>
      <c r="S99" s="73">
        <f t="shared" si="29"/>
        <v>0</v>
      </c>
      <c r="T99" s="73">
        <f t="shared" si="30"/>
        <v>0</v>
      </c>
      <c r="U99" s="124">
        <f t="shared" si="24"/>
        <v>0</v>
      </c>
      <c r="V99" s="73">
        <f t="shared" si="25"/>
        <v>0</v>
      </c>
      <c r="W99" s="73">
        <f t="shared" si="31"/>
        <v>0</v>
      </c>
      <c r="Y99" s="73">
        <f t="shared" si="32"/>
        <v>0</v>
      </c>
    </row>
    <row r="100" spans="1:28" ht="21" customHeight="1">
      <c r="A100" s="101">
        <v>21</v>
      </c>
      <c r="B100" s="219" t="str">
        <f>CLEAN('البيانات الأساسية'!C27)</f>
        <v/>
      </c>
      <c r="C100" s="88"/>
      <c r="D100" s="38"/>
      <c r="E100" s="38"/>
      <c r="F100" s="38"/>
      <c r="G100" s="39"/>
      <c r="H100" s="40"/>
      <c r="I100" s="41"/>
      <c r="J100" s="41"/>
      <c r="K100" s="41"/>
      <c r="L100" s="42"/>
      <c r="M100" s="43"/>
      <c r="N100" s="60"/>
      <c r="O100" s="62" t="str">
        <f t="shared" si="27"/>
        <v xml:space="preserve"> </v>
      </c>
      <c r="P100" s="208">
        <f t="shared" si="28"/>
        <v>0</v>
      </c>
      <c r="Q100" s="73">
        <f t="shared" si="22"/>
        <v>0</v>
      </c>
      <c r="R100" s="73">
        <f t="shared" si="23"/>
        <v>0</v>
      </c>
      <c r="S100" s="73">
        <f t="shared" si="29"/>
        <v>0</v>
      </c>
      <c r="T100" s="73">
        <f t="shared" si="30"/>
        <v>0</v>
      </c>
      <c r="U100" s="124">
        <f t="shared" si="24"/>
        <v>0</v>
      </c>
      <c r="V100" s="73">
        <f t="shared" si="25"/>
        <v>0</v>
      </c>
      <c r="W100" s="73">
        <f t="shared" si="31"/>
        <v>0</v>
      </c>
      <c r="Y100" s="73">
        <f t="shared" si="32"/>
        <v>0</v>
      </c>
    </row>
    <row r="101" spans="1:28" ht="21" customHeight="1">
      <c r="A101" s="101">
        <v>22</v>
      </c>
      <c r="B101" s="219" t="str">
        <f>CLEAN('البيانات الأساسية'!C28)</f>
        <v/>
      </c>
      <c r="C101" s="87"/>
      <c r="D101" s="34"/>
      <c r="E101" s="34"/>
      <c r="F101" s="34"/>
      <c r="G101" s="35"/>
      <c r="H101" s="33"/>
      <c r="I101" s="34"/>
      <c r="J101" s="34"/>
      <c r="K101" s="34"/>
      <c r="L101" s="35"/>
      <c r="M101" s="36"/>
      <c r="N101" s="59"/>
      <c r="O101" s="15" t="str">
        <f t="shared" si="27"/>
        <v xml:space="preserve"> </v>
      </c>
      <c r="P101" s="208">
        <f t="shared" si="28"/>
        <v>0</v>
      </c>
      <c r="Q101" s="73">
        <f t="shared" si="22"/>
        <v>0</v>
      </c>
      <c r="R101" s="73">
        <f t="shared" si="23"/>
        <v>0</v>
      </c>
      <c r="S101" s="73">
        <f t="shared" si="29"/>
        <v>0</v>
      </c>
      <c r="T101" s="73">
        <f t="shared" si="30"/>
        <v>0</v>
      </c>
      <c r="U101" s="124">
        <f t="shared" si="24"/>
        <v>0</v>
      </c>
      <c r="V101" s="73">
        <f t="shared" si="25"/>
        <v>0</v>
      </c>
      <c r="W101" s="73">
        <f t="shared" si="31"/>
        <v>0</v>
      </c>
      <c r="Y101" s="73">
        <f t="shared" si="32"/>
        <v>0</v>
      </c>
    </row>
    <row r="102" spans="1:28" ht="21" customHeight="1">
      <c r="A102" s="101">
        <v>23</v>
      </c>
      <c r="B102" s="219" t="str">
        <f>CLEAN('البيانات الأساسية'!C29)</f>
        <v/>
      </c>
      <c r="C102" s="88"/>
      <c r="D102" s="38"/>
      <c r="E102" s="38"/>
      <c r="F102" s="38"/>
      <c r="G102" s="39"/>
      <c r="H102" s="40"/>
      <c r="I102" s="41"/>
      <c r="J102" s="41"/>
      <c r="K102" s="41"/>
      <c r="L102" s="42"/>
      <c r="M102" s="43"/>
      <c r="N102" s="60"/>
      <c r="O102" s="62" t="str">
        <f t="shared" si="27"/>
        <v xml:space="preserve"> </v>
      </c>
      <c r="P102" s="208">
        <f t="shared" si="28"/>
        <v>0</v>
      </c>
      <c r="Q102" s="73">
        <f t="shared" si="22"/>
        <v>0</v>
      </c>
      <c r="R102" s="73">
        <f t="shared" si="23"/>
        <v>0</v>
      </c>
      <c r="S102" s="73">
        <f t="shared" si="29"/>
        <v>0</v>
      </c>
      <c r="T102" s="73">
        <f t="shared" si="30"/>
        <v>0</v>
      </c>
      <c r="U102" s="124">
        <f t="shared" si="24"/>
        <v>0</v>
      </c>
      <c r="V102" s="73">
        <f t="shared" si="25"/>
        <v>0</v>
      </c>
      <c r="W102" s="73">
        <f t="shared" si="31"/>
        <v>0</v>
      </c>
      <c r="Y102" s="73">
        <f t="shared" si="32"/>
        <v>0</v>
      </c>
    </row>
    <row r="103" spans="1:28" ht="21" customHeight="1">
      <c r="A103" s="101">
        <v>24</v>
      </c>
      <c r="B103" s="219" t="str">
        <f>CLEAN('البيانات الأساسية'!C30)</f>
        <v/>
      </c>
      <c r="C103" s="87"/>
      <c r="D103" s="34"/>
      <c r="E103" s="34"/>
      <c r="F103" s="34"/>
      <c r="G103" s="35"/>
      <c r="H103" s="33"/>
      <c r="I103" s="34"/>
      <c r="J103" s="34"/>
      <c r="K103" s="34"/>
      <c r="L103" s="35"/>
      <c r="M103" s="36"/>
      <c r="N103" s="59"/>
      <c r="O103" s="15" t="str">
        <f t="shared" si="27"/>
        <v xml:space="preserve"> </v>
      </c>
      <c r="P103" s="208">
        <f t="shared" si="28"/>
        <v>0</v>
      </c>
      <c r="Q103" s="73">
        <f t="shared" si="22"/>
        <v>0</v>
      </c>
      <c r="R103" s="73">
        <f t="shared" si="23"/>
        <v>0</v>
      </c>
      <c r="S103" s="73">
        <f t="shared" si="29"/>
        <v>0</v>
      </c>
      <c r="T103" s="73">
        <f t="shared" si="30"/>
        <v>0</v>
      </c>
      <c r="U103" s="124">
        <f t="shared" si="24"/>
        <v>0</v>
      </c>
      <c r="V103" s="73">
        <f t="shared" si="25"/>
        <v>0</v>
      </c>
      <c r="W103" s="73">
        <f t="shared" si="31"/>
        <v>0</v>
      </c>
      <c r="Y103" s="73">
        <f t="shared" si="32"/>
        <v>0</v>
      </c>
    </row>
    <row r="104" spans="1:28" ht="21" customHeight="1" thickBot="1">
      <c r="A104" s="85">
        <v>25</v>
      </c>
      <c r="B104" s="220" t="str">
        <f>CLEAN('البيانات الأساسية'!C31)</f>
        <v/>
      </c>
      <c r="C104" s="89"/>
      <c r="D104" s="45"/>
      <c r="E104" s="45"/>
      <c r="F104" s="45"/>
      <c r="G104" s="46"/>
      <c r="H104" s="47"/>
      <c r="I104" s="48"/>
      <c r="J104" s="48"/>
      <c r="K104" s="48"/>
      <c r="L104" s="49"/>
      <c r="M104" s="50"/>
      <c r="N104" s="61"/>
      <c r="O104" s="63" t="str">
        <f t="shared" si="27"/>
        <v xml:space="preserve"> </v>
      </c>
      <c r="P104" s="208">
        <f t="shared" si="28"/>
        <v>0</v>
      </c>
      <c r="Q104" s="73">
        <f t="shared" si="22"/>
        <v>0</v>
      </c>
      <c r="R104" s="73">
        <f t="shared" si="23"/>
        <v>0</v>
      </c>
      <c r="S104" s="73">
        <f t="shared" si="29"/>
        <v>0</v>
      </c>
      <c r="T104" s="73">
        <f t="shared" si="30"/>
        <v>0</v>
      </c>
      <c r="U104" s="124">
        <f t="shared" si="24"/>
        <v>0</v>
      </c>
      <c r="V104" s="73">
        <f t="shared" si="25"/>
        <v>0</v>
      </c>
      <c r="W104" s="73">
        <f t="shared" si="31"/>
        <v>0</v>
      </c>
      <c r="Y104" s="73">
        <f t="shared" si="32"/>
        <v>0</v>
      </c>
    </row>
    <row r="105" spans="1:28" s="54" customFormat="1" ht="21" customHeight="1">
      <c r="A105" s="74"/>
      <c r="B105" s="217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3"/>
      <c r="Q105" s="73"/>
      <c r="R105" s="73"/>
      <c r="S105" s="73"/>
      <c r="T105" s="73"/>
      <c r="U105" s="124"/>
      <c r="V105" s="73"/>
      <c r="W105" s="73"/>
      <c r="X105" s="73"/>
      <c r="Y105" s="73"/>
      <c r="Z105" s="67"/>
      <c r="AB105" s="71"/>
    </row>
    <row r="106" spans="1:28" ht="21" customHeight="1">
      <c r="N106" s="55"/>
    </row>
    <row r="112" spans="1:28" ht="21" customHeight="1" thickBot="1">
      <c r="A112" s="244" t="s">
        <v>49</v>
      </c>
      <c r="B112" s="244"/>
      <c r="C112" s="244"/>
      <c r="D112" s="245" t="str">
        <f>CLEAN('البيانات الأساسية'!C4)</f>
        <v>2ث 1</v>
      </c>
      <c r="E112" s="245"/>
      <c r="F112" s="245"/>
      <c r="G112" s="65" t="s">
        <v>50</v>
      </c>
      <c r="H112" s="65"/>
      <c r="I112" s="245" t="str">
        <f>CLEAN('البيانات الأساسية'!C2)</f>
        <v>الفيزياء2</v>
      </c>
      <c r="J112" s="245"/>
      <c r="K112" s="245"/>
      <c r="L112" s="245"/>
      <c r="M112" s="244" t="s">
        <v>51</v>
      </c>
      <c r="N112" s="244"/>
      <c r="O112" s="209" t="s">
        <v>56</v>
      </c>
    </row>
    <row r="113" spans="1:25" ht="4.5" customHeight="1" thickBot="1">
      <c r="B113" s="217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26"/>
    </row>
    <row r="114" spans="1:25" ht="21" customHeight="1" thickBot="1">
      <c r="A114" s="247" t="s">
        <v>14</v>
      </c>
      <c r="B114" s="250" t="s">
        <v>7</v>
      </c>
      <c r="C114" s="252" t="s">
        <v>0</v>
      </c>
      <c r="D114" s="253"/>
      <c r="E114" s="253"/>
      <c r="F114" s="253"/>
      <c r="G114" s="254"/>
      <c r="H114" s="255" t="s">
        <v>13</v>
      </c>
      <c r="I114" s="256"/>
      <c r="J114" s="256"/>
      <c r="K114" s="256"/>
      <c r="L114" s="257"/>
      <c r="M114" s="258" t="s">
        <v>1</v>
      </c>
      <c r="N114" s="239" t="s">
        <v>12</v>
      </c>
      <c r="O114" s="241" t="s">
        <v>53</v>
      </c>
    </row>
    <row r="115" spans="1:25" ht="21" customHeight="1">
      <c r="A115" s="248"/>
      <c r="B115" s="251"/>
      <c r="C115" s="5" t="s">
        <v>2</v>
      </c>
      <c r="D115" s="6" t="s">
        <v>3</v>
      </c>
      <c r="E115" s="6" t="s">
        <v>4</v>
      </c>
      <c r="F115" s="6" t="s">
        <v>5</v>
      </c>
      <c r="G115" s="7" t="s">
        <v>6</v>
      </c>
      <c r="H115" s="8" t="s">
        <v>2</v>
      </c>
      <c r="I115" s="9" t="s">
        <v>3</v>
      </c>
      <c r="J115" s="9" t="s">
        <v>4</v>
      </c>
      <c r="K115" s="9" t="s">
        <v>5</v>
      </c>
      <c r="L115" s="10" t="s">
        <v>6</v>
      </c>
      <c r="M115" s="259"/>
      <c r="N115" s="261"/>
      <c r="O115" s="243"/>
    </row>
    <row r="116" spans="1:25" ht="21" customHeight="1" thickBot="1">
      <c r="A116" s="249"/>
      <c r="B116" s="251"/>
      <c r="C116" s="1">
        <v>41226</v>
      </c>
      <c r="D116" s="2">
        <v>41227</v>
      </c>
      <c r="E116" s="2">
        <v>41228</v>
      </c>
      <c r="F116" s="2">
        <v>41229</v>
      </c>
      <c r="G116" s="3">
        <v>41230</v>
      </c>
      <c r="H116" s="1">
        <f>C116</f>
        <v>41226</v>
      </c>
      <c r="I116" s="2">
        <f>D116</f>
        <v>41227</v>
      </c>
      <c r="J116" s="2">
        <f>E116</f>
        <v>41228</v>
      </c>
      <c r="K116" s="2">
        <f>F116</f>
        <v>41229</v>
      </c>
      <c r="L116" s="3">
        <f>G116</f>
        <v>41230</v>
      </c>
      <c r="M116" s="260"/>
      <c r="N116" s="240"/>
      <c r="O116" s="243"/>
      <c r="P116" s="125" t="s">
        <v>86</v>
      </c>
      <c r="Q116" s="69" t="s">
        <v>15</v>
      </c>
      <c r="R116" s="69" t="s">
        <v>16</v>
      </c>
      <c r="S116" s="69" t="s">
        <v>9</v>
      </c>
      <c r="T116" s="69" t="s">
        <v>10</v>
      </c>
      <c r="U116" s="124" t="s">
        <v>85</v>
      </c>
      <c r="V116" s="69" t="s">
        <v>11</v>
      </c>
      <c r="W116" s="73" t="s">
        <v>41</v>
      </c>
      <c r="Y116" s="73" t="s">
        <v>43</v>
      </c>
    </row>
    <row r="117" spans="1:25" ht="21" customHeight="1">
      <c r="A117" s="100">
        <v>1</v>
      </c>
      <c r="B117" s="222" t="str">
        <f>CLEAN('البيانات الأساسية'!C7)</f>
        <v/>
      </c>
      <c r="C117" s="86"/>
      <c r="D117" s="27"/>
      <c r="E117" s="27"/>
      <c r="F117" s="27"/>
      <c r="G117" s="28"/>
      <c r="H117" s="29"/>
      <c r="I117" s="30"/>
      <c r="J117" s="30"/>
      <c r="K117" s="30"/>
      <c r="L117" s="31"/>
      <c r="M117" s="32"/>
      <c r="N117" s="58"/>
      <c r="O117" s="57" t="str">
        <f>IF(C117&gt;=4,"خطأ إدخال حضور",IF(D117&gt;=4,"خطأ إدخال حضور",IF(E117&gt;=4,"خطأ إدخال حضور",IF(F117&gt;=4,"خطأ إدخال حضور",IF(G117&gt;=4,"خطأ إدخال حضور",IF(H117&gt;=6,"خطأ إدخال مشاركة",IF(I117&gt;=6,"خطأ إدخال مشاركة",IF(J117&gt;=6,"خطأ إدخال مشاركة",IF(K117&gt;=6,"خطأ إدخال مشاركة",IF(L117&gt;=6,"خطأ إدخال مشاركة",IF(M117&gt;=3,"خطأ إدخال واجبات",IF(N117&gt;=3,"خطأ إدخال ملف الاعمال"," "))))))))))))</f>
        <v xml:space="preserve"> </v>
      </c>
      <c r="P117" s="208">
        <f>COUNTIF(C117:G117,"=3")</f>
        <v>0</v>
      </c>
      <c r="Q117" s="73">
        <f t="shared" ref="Q117:Q141" si="33">COUNTIF(C117:G117,"=0")</f>
        <v>0</v>
      </c>
      <c r="R117" s="73">
        <f t="shared" ref="R117:R141" si="34">COUNTIF(D117:G117,"=1")</f>
        <v>0</v>
      </c>
      <c r="S117" s="73">
        <f>COUNTIF(C117:G117,"=2")</f>
        <v>0</v>
      </c>
      <c r="T117" s="73">
        <f>COUNTIF(C117:G117,"&gt;1")</f>
        <v>0</v>
      </c>
      <c r="U117" s="124">
        <f t="shared" ref="U117:U141" si="35">COUNTIF(C117:G117,"&gt;=0")</f>
        <v>0</v>
      </c>
      <c r="V117" s="73">
        <f t="shared" ref="V117:V141" si="36">SUM(H117:L117)</f>
        <v>0</v>
      </c>
      <c r="W117" s="73">
        <f>COUNTIF(M117,"&gt;=0")</f>
        <v>0</v>
      </c>
      <c r="Y117" s="73">
        <f t="shared" ref="Y117:Y132" si="37">COUNTIF(N117,"&gt;=0")</f>
        <v>0</v>
      </c>
    </row>
    <row r="118" spans="1:25" ht="21" customHeight="1">
      <c r="A118" s="101">
        <v>2</v>
      </c>
      <c r="B118" s="219" t="str">
        <f>CLEAN('البيانات الأساسية'!C8)</f>
        <v/>
      </c>
      <c r="C118" s="87"/>
      <c r="D118" s="34"/>
      <c r="E118" s="34"/>
      <c r="F118" s="34"/>
      <c r="G118" s="35"/>
      <c r="H118" s="33"/>
      <c r="I118" s="34"/>
      <c r="J118" s="34"/>
      <c r="K118" s="34"/>
      <c r="L118" s="35"/>
      <c r="M118" s="36"/>
      <c r="N118" s="59"/>
      <c r="O118" s="15" t="str">
        <f t="shared" ref="O118:O141" si="38">IF(C118&gt;=4,"خطأ إدخال حضور",IF(D118&gt;=4,"خطأ إدخال حضور",IF(E118&gt;=4,"خطأ إدخال حضور",IF(F118&gt;=4,"خطأ إدخال حضور",IF(G118&gt;=4,"خطأ إدخال حضور",IF(H118&gt;=6,"خطأ إدخال مشاركة",IF(I118&gt;=6,"خطأ إدخال مشاركة",IF(J118&gt;=6,"خطأ إدخال مشاركة",IF(K118&gt;=6,"خطأ إدخال مشاركة",IF(L118&gt;=6,"خطأ إدخال مشاركة",IF(M118&gt;=3,"خطأ إدخال واجبات",IF(N118&gt;=3,"خطأ إدخال ملف الاعمال"," "))))))))))))</f>
        <v xml:space="preserve"> </v>
      </c>
      <c r="P118" s="208">
        <f t="shared" ref="P118:P141" si="39">COUNTIF(C118:G118,"=3")</f>
        <v>0</v>
      </c>
      <c r="Q118" s="73">
        <f t="shared" si="33"/>
        <v>0</v>
      </c>
      <c r="R118" s="73">
        <f t="shared" si="34"/>
        <v>0</v>
      </c>
      <c r="S118" s="73">
        <f t="shared" ref="S118:S141" si="40">COUNTIF(C118:G118,"=2")</f>
        <v>0</v>
      </c>
      <c r="T118" s="73">
        <f t="shared" ref="T118:T141" si="41">COUNTIF(C118:G118,"&gt;1")</f>
        <v>0</v>
      </c>
      <c r="U118" s="124">
        <f t="shared" si="35"/>
        <v>0</v>
      </c>
      <c r="V118" s="73">
        <f t="shared" si="36"/>
        <v>0</v>
      </c>
      <c r="W118" s="73">
        <f t="shared" ref="W118:W141" si="42">COUNTIF(M118,"&gt;=0")</f>
        <v>0</v>
      </c>
      <c r="Y118" s="73">
        <f t="shared" si="37"/>
        <v>0</v>
      </c>
    </row>
    <row r="119" spans="1:25" ht="21" customHeight="1">
      <c r="A119" s="101">
        <v>3</v>
      </c>
      <c r="B119" s="219" t="str">
        <f>CLEAN('البيانات الأساسية'!C9)</f>
        <v/>
      </c>
      <c r="C119" s="88"/>
      <c r="D119" s="38"/>
      <c r="E119" s="38"/>
      <c r="F119" s="38"/>
      <c r="G119" s="39"/>
      <c r="H119" s="40"/>
      <c r="I119" s="41"/>
      <c r="J119" s="41"/>
      <c r="K119" s="41"/>
      <c r="L119" s="42"/>
      <c r="M119" s="43"/>
      <c r="N119" s="60"/>
      <c r="O119" s="62" t="str">
        <f t="shared" si="38"/>
        <v xml:space="preserve"> </v>
      </c>
      <c r="P119" s="208">
        <f t="shared" si="39"/>
        <v>0</v>
      </c>
      <c r="Q119" s="73">
        <f t="shared" si="33"/>
        <v>0</v>
      </c>
      <c r="R119" s="73">
        <f t="shared" si="34"/>
        <v>0</v>
      </c>
      <c r="S119" s="73">
        <f t="shared" si="40"/>
        <v>0</v>
      </c>
      <c r="T119" s="73">
        <f t="shared" si="41"/>
        <v>0</v>
      </c>
      <c r="U119" s="124">
        <f t="shared" si="35"/>
        <v>0</v>
      </c>
      <c r="V119" s="73">
        <f t="shared" si="36"/>
        <v>0</v>
      </c>
      <c r="W119" s="73">
        <f t="shared" si="42"/>
        <v>0</v>
      </c>
      <c r="Y119" s="73">
        <f t="shared" si="37"/>
        <v>0</v>
      </c>
    </row>
    <row r="120" spans="1:25" ht="21" customHeight="1">
      <c r="A120" s="101">
        <v>4</v>
      </c>
      <c r="B120" s="219" t="str">
        <f>CLEAN('البيانات الأساسية'!C10)</f>
        <v/>
      </c>
      <c r="C120" s="87"/>
      <c r="D120" s="34"/>
      <c r="E120" s="34"/>
      <c r="F120" s="34"/>
      <c r="G120" s="35"/>
      <c r="H120" s="33"/>
      <c r="I120" s="34"/>
      <c r="J120" s="34"/>
      <c r="K120" s="34"/>
      <c r="L120" s="35"/>
      <c r="M120" s="36"/>
      <c r="N120" s="59"/>
      <c r="O120" s="15" t="str">
        <f t="shared" si="38"/>
        <v xml:space="preserve"> </v>
      </c>
      <c r="P120" s="208">
        <f t="shared" si="39"/>
        <v>0</v>
      </c>
      <c r="Q120" s="73">
        <f t="shared" si="33"/>
        <v>0</v>
      </c>
      <c r="R120" s="73">
        <f t="shared" si="34"/>
        <v>0</v>
      </c>
      <c r="S120" s="73">
        <f t="shared" si="40"/>
        <v>0</v>
      </c>
      <c r="T120" s="73">
        <f t="shared" si="41"/>
        <v>0</v>
      </c>
      <c r="U120" s="124">
        <f t="shared" si="35"/>
        <v>0</v>
      </c>
      <c r="V120" s="73">
        <f t="shared" si="36"/>
        <v>0</v>
      </c>
      <c r="W120" s="73">
        <f t="shared" si="42"/>
        <v>0</v>
      </c>
      <c r="Y120" s="73">
        <f t="shared" si="37"/>
        <v>0</v>
      </c>
    </row>
    <row r="121" spans="1:25" ht="21" customHeight="1">
      <c r="A121" s="101">
        <v>5</v>
      </c>
      <c r="B121" s="219" t="str">
        <f>CLEAN('البيانات الأساسية'!C11)</f>
        <v/>
      </c>
      <c r="C121" s="88"/>
      <c r="D121" s="38"/>
      <c r="E121" s="38"/>
      <c r="F121" s="38"/>
      <c r="G121" s="39"/>
      <c r="H121" s="40"/>
      <c r="I121" s="41"/>
      <c r="J121" s="41"/>
      <c r="K121" s="41"/>
      <c r="L121" s="42"/>
      <c r="M121" s="43"/>
      <c r="N121" s="60"/>
      <c r="O121" s="62" t="str">
        <f t="shared" si="38"/>
        <v xml:space="preserve"> </v>
      </c>
      <c r="P121" s="208">
        <f t="shared" si="39"/>
        <v>0</v>
      </c>
      <c r="Q121" s="73">
        <f t="shared" si="33"/>
        <v>0</v>
      </c>
      <c r="R121" s="73">
        <f t="shared" si="34"/>
        <v>0</v>
      </c>
      <c r="S121" s="73">
        <f t="shared" si="40"/>
        <v>0</v>
      </c>
      <c r="T121" s="73">
        <f t="shared" si="41"/>
        <v>0</v>
      </c>
      <c r="U121" s="124">
        <f t="shared" si="35"/>
        <v>0</v>
      </c>
      <c r="V121" s="73">
        <f t="shared" si="36"/>
        <v>0</v>
      </c>
      <c r="W121" s="73">
        <f t="shared" si="42"/>
        <v>0</v>
      </c>
      <c r="Y121" s="73">
        <f t="shared" si="37"/>
        <v>0</v>
      </c>
    </row>
    <row r="122" spans="1:25" ht="21" customHeight="1">
      <c r="A122" s="101">
        <v>6</v>
      </c>
      <c r="B122" s="219" t="str">
        <f>CLEAN('البيانات الأساسية'!C12)</f>
        <v/>
      </c>
      <c r="C122" s="87"/>
      <c r="D122" s="34"/>
      <c r="E122" s="34"/>
      <c r="F122" s="34"/>
      <c r="G122" s="35"/>
      <c r="H122" s="33"/>
      <c r="I122" s="34"/>
      <c r="J122" s="34"/>
      <c r="K122" s="34"/>
      <c r="L122" s="35"/>
      <c r="M122" s="36"/>
      <c r="N122" s="59"/>
      <c r="O122" s="15" t="str">
        <f t="shared" si="38"/>
        <v xml:space="preserve"> </v>
      </c>
      <c r="P122" s="208">
        <f t="shared" si="39"/>
        <v>0</v>
      </c>
      <c r="Q122" s="73">
        <f t="shared" si="33"/>
        <v>0</v>
      </c>
      <c r="R122" s="73">
        <f t="shared" si="34"/>
        <v>0</v>
      </c>
      <c r="S122" s="73">
        <f t="shared" si="40"/>
        <v>0</v>
      </c>
      <c r="T122" s="73">
        <f t="shared" si="41"/>
        <v>0</v>
      </c>
      <c r="U122" s="124">
        <f t="shared" si="35"/>
        <v>0</v>
      </c>
      <c r="V122" s="73">
        <f t="shared" si="36"/>
        <v>0</v>
      </c>
      <c r="W122" s="73">
        <f t="shared" si="42"/>
        <v>0</v>
      </c>
      <c r="Y122" s="73">
        <f t="shared" si="37"/>
        <v>0</v>
      </c>
    </row>
    <row r="123" spans="1:25" ht="21" customHeight="1">
      <c r="A123" s="101">
        <v>7</v>
      </c>
      <c r="B123" s="219" t="str">
        <f>CLEAN('البيانات الأساسية'!C13)</f>
        <v/>
      </c>
      <c r="C123" s="88"/>
      <c r="D123" s="38"/>
      <c r="E123" s="38"/>
      <c r="F123" s="38"/>
      <c r="G123" s="39"/>
      <c r="H123" s="40"/>
      <c r="I123" s="41"/>
      <c r="J123" s="41"/>
      <c r="K123" s="41"/>
      <c r="L123" s="42"/>
      <c r="M123" s="43"/>
      <c r="N123" s="60"/>
      <c r="O123" s="62" t="str">
        <f t="shared" si="38"/>
        <v xml:space="preserve"> </v>
      </c>
      <c r="P123" s="208">
        <f t="shared" si="39"/>
        <v>0</v>
      </c>
      <c r="Q123" s="73">
        <f t="shared" si="33"/>
        <v>0</v>
      </c>
      <c r="R123" s="73">
        <f t="shared" si="34"/>
        <v>0</v>
      </c>
      <c r="S123" s="73">
        <f t="shared" si="40"/>
        <v>0</v>
      </c>
      <c r="T123" s="73">
        <f t="shared" si="41"/>
        <v>0</v>
      </c>
      <c r="U123" s="124">
        <f t="shared" si="35"/>
        <v>0</v>
      </c>
      <c r="V123" s="73">
        <f t="shared" si="36"/>
        <v>0</v>
      </c>
      <c r="W123" s="73">
        <f t="shared" si="42"/>
        <v>0</v>
      </c>
      <c r="Y123" s="73">
        <f t="shared" si="37"/>
        <v>0</v>
      </c>
    </row>
    <row r="124" spans="1:25" ht="21" customHeight="1">
      <c r="A124" s="101">
        <v>8</v>
      </c>
      <c r="B124" s="219" t="str">
        <f>CLEAN('البيانات الأساسية'!C14)</f>
        <v/>
      </c>
      <c r="C124" s="87"/>
      <c r="D124" s="34"/>
      <c r="E124" s="34"/>
      <c r="F124" s="34"/>
      <c r="G124" s="35"/>
      <c r="H124" s="33"/>
      <c r="I124" s="34"/>
      <c r="J124" s="34"/>
      <c r="K124" s="34"/>
      <c r="L124" s="35"/>
      <c r="M124" s="36"/>
      <c r="N124" s="59"/>
      <c r="O124" s="15" t="str">
        <f t="shared" si="38"/>
        <v xml:space="preserve"> </v>
      </c>
      <c r="P124" s="208">
        <f t="shared" si="39"/>
        <v>0</v>
      </c>
      <c r="Q124" s="73">
        <f t="shared" si="33"/>
        <v>0</v>
      </c>
      <c r="R124" s="73">
        <f t="shared" si="34"/>
        <v>0</v>
      </c>
      <c r="S124" s="73">
        <f t="shared" si="40"/>
        <v>0</v>
      </c>
      <c r="T124" s="73">
        <f t="shared" si="41"/>
        <v>0</v>
      </c>
      <c r="U124" s="124">
        <f t="shared" si="35"/>
        <v>0</v>
      </c>
      <c r="V124" s="73">
        <f t="shared" si="36"/>
        <v>0</v>
      </c>
      <c r="W124" s="73">
        <f t="shared" si="42"/>
        <v>0</v>
      </c>
      <c r="Y124" s="73">
        <f t="shared" si="37"/>
        <v>0</v>
      </c>
    </row>
    <row r="125" spans="1:25" ht="21" customHeight="1">
      <c r="A125" s="101">
        <v>9</v>
      </c>
      <c r="B125" s="219" t="str">
        <f>CLEAN('البيانات الأساسية'!C15)</f>
        <v/>
      </c>
      <c r="C125" s="88"/>
      <c r="D125" s="38"/>
      <c r="E125" s="38"/>
      <c r="F125" s="38"/>
      <c r="G125" s="39"/>
      <c r="H125" s="40"/>
      <c r="I125" s="41"/>
      <c r="J125" s="41"/>
      <c r="K125" s="41"/>
      <c r="L125" s="42"/>
      <c r="M125" s="43"/>
      <c r="N125" s="60"/>
      <c r="O125" s="62" t="str">
        <f t="shared" si="38"/>
        <v xml:space="preserve"> </v>
      </c>
      <c r="P125" s="208">
        <f t="shared" si="39"/>
        <v>0</v>
      </c>
      <c r="Q125" s="73">
        <f t="shared" si="33"/>
        <v>0</v>
      </c>
      <c r="R125" s="73">
        <f t="shared" si="34"/>
        <v>0</v>
      </c>
      <c r="S125" s="73">
        <f t="shared" si="40"/>
        <v>0</v>
      </c>
      <c r="T125" s="73">
        <f t="shared" si="41"/>
        <v>0</v>
      </c>
      <c r="U125" s="124">
        <f t="shared" si="35"/>
        <v>0</v>
      </c>
      <c r="V125" s="73">
        <f t="shared" si="36"/>
        <v>0</v>
      </c>
      <c r="W125" s="73">
        <f t="shared" si="42"/>
        <v>0</v>
      </c>
      <c r="Y125" s="73">
        <f t="shared" si="37"/>
        <v>0</v>
      </c>
    </row>
    <row r="126" spans="1:25" ht="21" customHeight="1">
      <c r="A126" s="101">
        <v>10</v>
      </c>
      <c r="B126" s="219" t="str">
        <f>CLEAN('البيانات الأساسية'!C16)</f>
        <v/>
      </c>
      <c r="C126" s="87"/>
      <c r="D126" s="34"/>
      <c r="E126" s="34"/>
      <c r="F126" s="34"/>
      <c r="G126" s="35"/>
      <c r="H126" s="33"/>
      <c r="I126" s="34"/>
      <c r="J126" s="34"/>
      <c r="K126" s="34"/>
      <c r="L126" s="35"/>
      <c r="M126" s="36"/>
      <c r="N126" s="59"/>
      <c r="O126" s="15" t="str">
        <f t="shared" si="38"/>
        <v xml:space="preserve"> </v>
      </c>
      <c r="P126" s="208">
        <f t="shared" si="39"/>
        <v>0</v>
      </c>
      <c r="Q126" s="73">
        <f t="shared" si="33"/>
        <v>0</v>
      </c>
      <c r="R126" s="73">
        <f t="shared" si="34"/>
        <v>0</v>
      </c>
      <c r="S126" s="73">
        <f t="shared" si="40"/>
        <v>0</v>
      </c>
      <c r="T126" s="73">
        <f t="shared" si="41"/>
        <v>0</v>
      </c>
      <c r="U126" s="124">
        <f t="shared" si="35"/>
        <v>0</v>
      </c>
      <c r="V126" s="73">
        <f t="shared" si="36"/>
        <v>0</v>
      </c>
      <c r="W126" s="73">
        <f t="shared" si="42"/>
        <v>0</v>
      </c>
      <c r="Y126" s="73">
        <f t="shared" si="37"/>
        <v>0</v>
      </c>
    </row>
    <row r="127" spans="1:25" ht="21" customHeight="1">
      <c r="A127" s="101">
        <v>11</v>
      </c>
      <c r="B127" s="219" t="str">
        <f>CLEAN('البيانات الأساسية'!C17)</f>
        <v/>
      </c>
      <c r="C127" s="88"/>
      <c r="D127" s="38"/>
      <c r="E127" s="38"/>
      <c r="F127" s="38"/>
      <c r="G127" s="39"/>
      <c r="H127" s="40"/>
      <c r="I127" s="41"/>
      <c r="J127" s="41"/>
      <c r="K127" s="41"/>
      <c r="L127" s="42"/>
      <c r="M127" s="43"/>
      <c r="N127" s="60"/>
      <c r="O127" s="62" t="str">
        <f t="shared" si="38"/>
        <v xml:space="preserve"> </v>
      </c>
      <c r="P127" s="208">
        <f t="shared" si="39"/>
        <v>0</v>
      </c>
      <c r="Q127" s="73">
        <f t="shared" si="33"/>
        <v>0</v>
      </c>
      <c r="R127" s="73">
        <f t="shared" si="34"/>
        <v>0</v>
      </c>
      <c r="S127" s="73">
        <f t="shared" si="40"/>
        <v>0</v>
      </c>
      <c r="T127" s="73">
        <f t="shared" si="41"/>
        <v>0</v>
      </c>
      <c r="U127" s="124">
        <f t="shared" si="35"/>
        <v>0</v>
      </c>
      <c r="V127" s="73">
        <f t="shared" si="36"/>
        <v>0</v>
      </c>
      <c r="W127" s="73">
        <f t="shared" si="42"/>
        <v>0</v>
      </c>
      <c r="Y127" s="73">
        <f t="shared" si="37"/>
        <v>0</v>
      </c>
    </row>
    <row r="128" spans="1:25" ht="21" customHeight="1">
      <c r="A128" s="101">
        <v>12</v>
      </c>
      <c r="B128" s="219" t="str">
        <f>CLEAN('البيانات الأساسية'!C18)</f>
        <v/>
      </c>
      <c r="C128" s="87"/>
      <c r="D128" s="34"/>
      <c r="E128" s="34"/>
      <c r="F128" s="34"/>
      <c r="G128" s="35"/>
      <c r="H128" s="33"/>
      <c r="I128" s="34"/>
      <c r="J128" s="34"/>
      <c r="K128" s="34"/>
      <c r="L128" s="35"/>
      <c r="M128" s="36"/>
      <c r="N128" s="59"/>
      <c r="O128" s="15" t="str">
        <f t="shared" si="38"/>
        <v xml:space="preserve"> </v>
      </c>
      <c r="P128" s="208">
        <f t="shared" si="39"/>
        <v>0</v>
      </c>
      <c r="Q128" s="73">
        <f t="shared" si="33"/>
        <v>0</v>
      </c>
      <c r="R128" s="73">
        <f t="shared" si="34"/>
        <v>0</v>
      </c>
      <c r="S128" s="73">
        <f t="shared" si="40"/>
        <v>0</v>
      </c>
      <c r="T128" s="73">
        <f t="shared" si="41"/>
        <v>0</v>
      </c>
      <c r="U128" s="124">
        <f t="shared" si="35"/>
        <v>0</v>
      </c>
      <c r="V128" s="73">
        <f t="shared" si="36"/>
        <v>0</v>
      </c>
      <c r="W128" s="73">
        <f t="shared" si="42"/>
        <v>0</v>
      </c>
      <c r="Y128" s="73">
        <f t="shared" si="37"/>
        <v>0</v>
      </c>
    </row>
    <row r="129" spans="1:28" ht="21" customHeight="1">
      <c r="A129" s="101">
        <v>13</v>
      </c>
      <c r="B129" s="219" t="str">
        <f>CLEAN('البيانات الأساسية'!C19)</f>
        <v/>
      </c>
      <c r="C129" s="88"/>
      <c r="D129" s="38"/>
      <c r="E129" s="38"/>
      <c r="F129" s="38"/>
      <c r="G129" s="39"/>
      <c r="H129" s="40"/>
      <c r="I129" s="41"/>
      <c r="J129" s="41"/>
      <c r="K129" s="41"/>
      <c r="L129" s="42"/>
      <c r="M129" s="43"/>
      <c r="N129" s="60"/>
      <c r="O129" s="62" t="str">
        <f t="shared" si="38"/>
        <v xml:space="preserve"> </v>
      </c>
      <c r="P129" s="208">
        <f t="shared" si="39"/>
        <v>0</v>
      </c>
      <c r="Q129" s="73">
        <f t="shared" si="33"/>
        <v>0</v>
      </c>
      <c r="R129" s="73">
        <f t="shared" si="34"/>
        <v>0</v>
      </c>
      <c r="S129" s="73">
        <f t="shared" si="40"/>
        <v>0</v>
      </c>
      <c r="T129" s="73">
        <f t="shared" si="41"/>
        <v>0</v>
      </c>
      <c r="U129" s="124">
        <f t="shared" si="35"/>
        <v>0</v>
      </c>
      <c r="V129" s="73">
        <f t="shared" si="36"/>
        <v>0</v>
      </c>
      <c r="W129" s="73">
        <f t="shared" si="42"/>
        <v>0</v>
      </c>
      <c r="Y129" s="73">
        <f t="shared" si="37"/>
        <v>0</v>
      </c>
    </row>
    <row r="130" spans="1:28" ht="21" customHeight="1">
      <c r="A130" s="101">
        <v>14</v>
      </c>
      <c r="B130" s="219" t="str">
        <f>CLEAN('البيانات الأساسية'!C20)</f>
        <v/>
      </c>
      <c r="C130" s="87"/>
      <c r="D130" s="34"/>
      <c r="E130" s="34"/>
      <c r="F130" s="34"/>
      <c r="G130" s="35"/>
      <c r="H130" s="33"/>
      <c r="I130" s="34"/>
      <c r="J130" s="34"/>
      <c r="K130" s="34"/>
      <c r="L130" s="35"/>
      <c r="M130" s="36"/>
      <c r="N130" s="59"/>
      <c r="O130" s="15" t="str">
        <f t="shared" si="38"/>
        <v xml:space="preserve"> </v>
      </c>
      <c r="P130" s="208">
        <f t="shared" si="39"/>
        <v>0</v>
      </c>
      <c r="Q130" s="73">
        <f t="shared" si="33"/>
        <v>0</v>
      </c>
      <c r="R130" s="73">
        <f t="shared" si="34"/>
        <v>0</v>
      </c>
      <c r="S130" s="73">
        <f t="shared" si="40"/>
        <v>0</v>
      </c>
      <c r="T130" s="73">
        <f t="shared" si="41"/>
        <v>0</v>
      </c>
      <c r="U130" s="124">
        <f t="shared" si="35"/>
        <v>0</v>
      </c>
      <c r="V130" s="73">
        <f t="shared" si="36"/>
        <v>0</v>
      </c>
      <c r="W130" s="73">
        <f t="shared" si="42"/>
        <v>0</v>
      </c>
      <c r="Y130" s="73">
        <f t="shared" si="37"/>
        <v>0</v>
      </c>
    </row>
    <row r="131" spans="1:28" ht="21" customHeight="1">
      <c r="A131" s="101">
        <v>15</v>
      </c>
      <c r="B131" s="219" t="str">
        <f>CLEAN('البيانات الأساسية'!C21)</f>
        <v/>
      </c>
      <c r="C131" s="88"/>
      <c r="D131" s="38"/>
      <c r="E131" s="38"/>
      <c r="F131" s="38"/>
      <c r="G131" s="39"/>
      <c r="H131" s="40"/>
      <c r="I131" s="41"/>
      <c r="J131" s="41"/>
      <c r="K131" s="41"/>
      <c r="L131" s="42"/>
      <c r="M131" s="43"/>
      <c r="N131" s="60"/>
      <c r="O131" s="62" t="str">
        <f t="shared" si="38"/>
        <v xml:space="preserve"> </v>
      </c>
      <c r="P131" s="208">
        <f t="shared" si="39"/>
        <v>0</v>
      </c>
      <c r="Q131" s="73">
        <f t="shared" si="33"/>
        <v>0</v>
      </c>
      <c r="R131" s="73">
        <f t="shared" si="34"/>
        <v>0</v>
      </c>
      <c r="S131" s="73">
        <f t="shared" si="40"/>
        <v>0</v>
      </c>
      <c r="T131" s="73">
        <f t="shared" si="41"/>
        <v>0</v>
      </c>
      <c r="U131" s="124">
        <f t="shared" si="35"/>
        <v>0</v>
      </c>
      <c r="V131" s="73">
        <f t="shared" si="36"/>
        <v>0</v>
      </c>
      <c r="W131" s="73">
        <f t="shared" si="42"/>
        <v>0</v>
      </c>
      <c r="Y131" s="73">
        <f t="shared" si="37"/>
        <v>0</v>
      </c>
    </row>
    <row r="132" spans="1:28" ht="21" customHeight="1">
      <c r="A132" s="101">
        <v>16</v>
      </c>
      <c r="B132" s="219" t="str">
        <f>CLEAN('البيانات الأساسية'!C22)</f>
        <v/>
      </c>
      <c r="C132" s="87"/>
      <c r="D132" s="34"/>
      <c r="E132" s="34"/>
      <c r="F132" s="34"/>
      <c r="G132" s="35"/>
      <c r="H132" s="33"/>
      <c r="I132" s="34"/>
      <c r="J132" s="34"/>
      <c r="K132" s="34"/>
      <c r="L132" s="35"/>
      <c r="M132" s="36"/>
      <c r="N132" s="59"/>
      <c r="O132" s="15" t="str">
        <f t="shared" si="38"/>
        <v xml:space="preserve"> </v>
      </c>
      <c r="P132" s="208">
        <f t="shared" si="39"/>
        <v>0</v>
      </c>
      <c r="Q132" s="73">
        <f t="shared" si="33"/>
        <v>0</v>
      </c>
      <c r="R132" s="73">
        <f t="shared" si="34"/>
        <v>0</v>
      </c>
      <c r="S132" s="73">
        <f t="shared" si="40"/>
        <v>0</v>
      </c>
      <c r="T132" s="73">
        <f t="shared" si="41"/>
        <v>0</v>
      </c>
      <c r="U132" s="124">
        <f t="shared" si="35"/>
        <v>0</v>
      </c>
      <c r="V132" s="73">
        <f t="shared" si="36"/>
        <v>0</v>
      </c>
      <c r="W132" s="73">
        <f t="shared" si="42"/>
        <v>0</v>
      </c>
      <c r="Y132" s="73">
        <f t="shared" si="37"/>
        <v>0</v>
      </c>
    </row>
    <row r="133" spans="1:28" ht="21" customHeight="1">
      <c r="A133" s="101">
        <v>17</v>
      </c>
      <c r="B133" s="219" t="str">
        <f>CLEAN('البيانات الأساسية'!C23)</f>
        <v/>
      </c>
      <c r="C133" s="88"/>
      <c r="D133" s="38"/>
      <c r="E133" s="38"/>
      <c r="F133" s="38"/>
      <c r="G133" s="39"/>
      <c r="H133" s="40"/>
      <c r="I133" s="41"/>
      <c r="J133" s="41"/>
      <c r="K133" s="41"/>
      <c r="L133" s="42"/>
      <c r="M133" s="43"/>
      <c r="N133" s="60"/>
      <c r="O133" s="62" t="str">
        <f t="shared" si="38"/>
        <v xml:space="preserve"> </v>
      </c>
      <c r="P133" s="208">
        <f t="shared" si="39"/>
        <v>0</v>
      </c>
      <c r="Q133" s="73">
        <f t="shared" si="33"/>
        <v>0</v>
      </c>
      <c r="R133" s="73">
        <f t="shared" si="34"/>
        <v>0</v>
      </c>
      <c r="S133" s="73">
        <f t="shared" si="40"/>
        <v>0</v>
      </c>
      <c r="T133" s="73">
        <f t="shared" si="41"/>
        <v>0</v>
      </c>
      <c r="U133" s="124">
        <f t="shared" si="35"/>
        <v>0</v>
      </c>
      <c r="V133" s="73">
        <f t="shared" si="36"/>
        <v>0</v>
      </c>
      <c r="W133" s="73">
        <f t="shared" si="42"/>
        <v>0</v>
      </c>
      <c r="Y133" s="73">
        <f t="shared" ref="Y133:Y141" si="43">COUNTIF(N133,"&gt;=0")</f>
        <v>0</v>
      </c>
    </row>
    <row r="134" spans="1:28" ht="21" customHeight="1">
      <c r="A134" s="101">
        <v>18</v>
      </c>
      <c r="B134" s="219" t="str">
        <f>CLEAN('البيانات الأساسية'!C24)</f>
        <v/>
      </c>
      <c r="C134" s="87"/>
      <c r="D134" s="34"/>
      <c r="E134" s="34"/>
      <c r="F134" s="34"/>
      <c r="G134" s="35"/>
      <c r="H134" s="33"/>
      <c r="I134" s="34"/>
      <c r="J134" s="34"/>
      <c r="K134" s="34"/>
      <c r="L134" s="35"/>
      <c r="M134" s="36"/>
      <c r="N134" s="59"/>
      <c r="O134" s="15" t="str">
        <f t="shared" si="38"/>
        <v xml:space="preserve"> </v>
      </c>
      <c r="P134" s="208">
        <f t="shared" si="39"/>
        <v>0</v>
      </c>
      <c r="Q134" s="73">
        <f t="shared" si="33"/>
        <v>0</v>
      </c>
      <c r="R134" s="73">
        <f t="shared" si="34"/>
        <v>0</v>
      </c>
      <c r="S134" s="73">
        <f t="shared" si="40"/>
        <v>0</v>
      </c>
      <c r="T134" s="73">
        <f t="shared" si="41"/>
        <v>0</v>
      </c>
      <c r="U134" s="124">
        <f t="shared" si="35"/>
        <v>0</v>
      </c>
      <c r="V134" s="73">
        <f t="shared" si="36"/>
        <v>0</v>
      </c>
      <c r="W134" s="73">
        <f t="shared" si="42"/>
        <v>0</v>
      </c>
      <c r="Y134" s="73">
        <f t="shared" si="43"/>
        <v>0</v>
      </c>
    </row>
    <row r="135" spans="1:28" ht="21" customHeight="1">
      <c r="A135" s="101">
        <v>19</v>
      </c>
      <c r="B135" s="219" t="str">
        <f>CLEAN('البيانات الأساسية'!C25)</f>
        <v/>
      </c>
      <c r="C135" s="88"/>
      <c r="D135" s="38"/>
      <c r="E135" s="38"/>
      <c r="F135" s="38"/>
      <c r="G135" s="39"/>
      <c r="H135" s="40"/>
      <c r="I135" s="41"/>
      <c r="J135" s="41"/>
      <c r="K135" s="41"/>
      <c r="L135" s="42"/>
      <c r="M135" s="43"/>
      <c r="N135" s="60"/>
      <c r="O135" s="62" t="str">
        <f t="shared" si="38"/>
        <v xml:space="preserve"> </v>
      </c>
      <c r="P135" s="208">
        <f t="shared" si="39"/>
        <v>0</v>
      </c>
      <c r="Q135" s="73">
        <f t="shared" si="33"/>
        <v>0</v>
      </c>
      <c r="R135" s="73">
        <f t="shared" si="34"/>
        <v>0</v>
      </c>
      <c r="S135" s="73">
        <f t="shared" si="40"/>
        <v>0</v>
      </c>
      <c r="T135" s="73">
        <f t="shared" si="41"/>
        <v>0</v>
      </c>
      <c r="U135" s="124">
        <f t="shared" si="35"/>
        <v>0</v>
      </c>
      <c r="V135" s="73">
        <f t="shared" si="36"/>
        <v>0</v>
      </c>
      <c r="W135" s="73">
        <f t="shared" si="42"/>
        <v>0</v>
      </c>
      <c r="Y135" s="73">
        <f t="shared" si="43"/>
        <v>0</v>
      </c>
    </row>
    <row r="136" spans="1:28" ht="21" customHeight="1">
      <c r="A136" s="101">
        <v>20</v>
      </c>
      <c r="B136" s="219" t="str">
        <f>CLEAN('البيانات الأساسية'!C26)</f>
        <v/>
      </c>
      <c r="C136" s="87"/>
      <c r="D136" s="34"/>
      <c r="E136" s="34"/>
      <c r="F136" s="34"/>
      <c r="G136" s="35"/>
      <c r="H136" s="33"/>
      <c r="I136" s="34"/>
      <c r="J136" s="34"/>
      <c r="K136" s="34"/>
      <c r="L136" s="35"/>
      <c r="M136" s="36"/>
      <c r="N136" s="59"/>
      <c r="O136" s="15" t="str">
        <f t="shared" si="38"/>
        <v xml:space="preserve"> </v>
      </c>
      <c r="P136" s="208">
        <f t="shared" si="39"/>
        <v>0</v>
      </c>
      <c r="Q136" s="73">
        <f t="shared" si="33"/>
        <v>0</v>
      </c>
      <c r="R136" s="73">
        <f t="shared" si="34"/>
        <v>0</v>
      </c>
      <c r="S136" s="73">
        <f t="shared" si="40"/>
        <v>0</v>
      </c>
      <c r="T136" s="73">
        <f t="shared" si="41"/>
        <v>0</v>
      </c>
      <c r="U136" s="124">
        <f t="shared" si="35"/>
        <v>0</v>
      </c>
      <c r="V136" s="73">
        <f t="shared" si="36"/>
        <v>0</v>
      </c>
      <c r="W136" s="73">
        <f t="shared" si="42"/>
        <v>0</v>
      </c>
      <c r="Y136" s="73">
        <f t="shared" si="43"/>
        <v>0</v>
      </c>
    </row>
    <row r="137" spans="1:28" ht="21" customHeight="1">
      <c r="A137" s="101">
        <v>21</v>
      </c>
      <c r="B137" s="219" t="str">
        <f>CLEAN('البيانات الأساسية'!C27)</f>
        <v/>
      </c>
      <c r="C137" s="88"/>
      <c r="D137" s="38"/>
      <c r="E137" s="38"/>
      <c r="F137" s="38"/>
      <c r="G137" s="39"/>
      <c r="H137" s="40"/>
      <c r="I137" s="41"/>
      <c r="J137" s="41"/>
      <c r="K137" s="41"/>
      <c r="L137" s="42"/>
      <c r="M137" s="43"/>
      <c r="N137" s="60"/>
      <c r="O137" s="62" t="str">
        <f t="shared" si="38"/>
        <v xml:space="preserve"> </v>
      </c>
      <c r="P137" s="208">
        <f t="shared" si="39"/>
        <v>0</v>
      </c>
      <c r="Q137" s="73">
        <f t="shared" si="33"/>
        <v>0</v>
      </c>
      <c r="R137" s="73">
        <f t="shared" si="34"/>
        <v>0</v>
      </c>
      <c r="S137" s="73">
        <f t="shared" si="40"/>
        <v>0</v>
      </c>
      <c r="T137" s="73">
        <f t="shared" si="41"/>
        <v>0</v>
      </c>
      <c r="U137" s="124">
        <f t="shared" si="35"/>
        <v>0</v>
      </c>
      <c r="V137" s="73">
        <f t="shared" si="36"/>
        <v>0</v>
      </c>
      <c r="W137" s="73">
        <f t="shared" si="42"/>
        <v>0</v>
      </c>
      <c r="Y137" s="73">
        <f t="shared" si="43"/>
        <v>0</v>
      </c>
    </row>
    <row r="138" spans="1:28" ht="21" customHeight="1">
      <c r="A138" s="101">
        <v>22</v>
      </c>
      <c r="B138" s="219" t="str">
        <f>CLEAN('البيانات الأساسية'!C28)</f>
        <v/>
      </c>
      <c r="C138" s="87"/>
      <c r="D138" s="34"/>
      <c r="E138" s="34"/>
      <c r="F138" s="34"/>
      <c r="G138" s="35"/>
      <c r="H138" s="33"/>
      <c r="I138" s="34"/>
      <c r="J138" s="34"/>
      <c r="K138" s="34"/>
      <c r="L138" s="35"/>
      <c r="M138" s="36"/>
      <c r="N138" s="59"/>
      <c r="O138" s="15" t="str">
        <f t="shared" si="38"/>
        <v xml:space="preserve"> </v>
      </c>
      <c r="P138" s="208">
        <f t="shared" si="39"/>
        <v>0</v>
      </c>
      <c r="Q138" s="73">
        <f t="shared" si="33"/>
        <v>0</v>
      </c>
      <c r="R138" s="73">
        <f t="shared" si="34"/>
        <v>0</v>
      </c>
      <c r="S138" s="73">
        <f t="shared" si="40"/>
        <v>0</v>
      </c>
      <c r="T138" s="73">
        <f t="shared" si="41"/>
        <v>0</v>
      </c>
      <c r="U138" s="124">
        <f t="shared" si="35"/>
        <v>0</v>
      </c>
      <c r="V138" s="73">
        <f t="shared" si="36"/>
        <v>0</v>
      </c>
      <c r="W138" s="73">
        <f t="shared" si="42"/>
        <v>0</v>
      </c>
      <c r="Y138" s="73">
        <f t="shared" si="43"/>
        <v>0</v>
      </c>
    </row>
    <row r="139" spans="1:28" ht="21" customHeight="1">
      <c r="A139" s="101">
        <v>23</v>
      </c>
      <c r="B139" s="219" t="str">
        <f>CLEAN('البيانات الأساسية'!C29)</f>
        <v/>
      </c>
      <c r="C139" s="88"/>
      <c r="D139" s="38"/>
      <c r="E139" s="38"/>
      <c r="F139" s="38"/>
      <c r="G139" s="39"/>
      <c r="H139" s="40"/>
      <c r="I139" s="41"/>
      <c r="J139" s="41"/>
      <c r="K139" s="41"/>
      <c r="L139" s="42"/>
      <c r="M139" s="43"/>
      <c r="N139" s="60"/>
      <c r="O139" s="62" t="str">
        <f t="shared" si="38"/>
        <v xml:space="preserve"> </v>
      </c>
      <c r="P139" s="208">
        <f t="shared" si="39"/>
        <v>0</v>
      </c>
      <c r="Q139" s="73">
        <f t="shared" si="33"/>
        <v>0</v>
      </c>
      <c r="R139" s="73">
        <f t="shared" si="34"/>
        <v>0</v>
      </c>
      <c r="S139" s="73">
        <f t="shared" si="40"/>
        <v>0</v>
      </c>
      <c r="T139" s="73">
        <f t="shared" si="41"/>
        <v>0</v>
      </c>
      <c r="U139" s="124">
        <f t="shared" si="35"/>
        <v>0</v>
      </c>
      <c r="V139" s="73">
        <f t="shared" si="36"/>
        <v>0</v>
      </c>
      <c r="W139" s="73">
        <f t="shared" si="42"/>
        <v>0</v>
      </c>
      <c r="Y139" s="73">
        <f t="shared" si="43"/>
        <v>0</v>
      </c>
    </row>
    <row r="140" spans="1:28" ht="21" customHeight="1">
      <c r="A140" s="101">
        <v>24</v>
      </c>
      <c r="B140" s="219" t="str">
        <f>CLEAN('البيانات الأساسية'!C30)</f>
        <v/>
      </c>
      <c r="C140" s="87"/>
      <c r="D140" s="34"/>
      <c r="E140" s="34"/>
      <c r="F140" s="34"/>
      <c r="G140" s="35"/>
      <c r="H140" s="33"/>
      <c r="I140" s="34"/>
      <c r="J140" s="34"/>
      <c r="K140" s="34"/>
      <c r="L140" s="35"/>
      <c r="M140" s="36"/>
      <c r="N140" s="59"/>
      <c r="O140" s="15" t="str">
        <f t="shared" si="38"/>
        <v xml:space="preserve"> </v>
      </c>
      <c r="P140" s="208">
        <f t="shared" si="39"/>
        <v>0</v>
      </c>
      <c r="Q140" s="73">
        <f t="shared" si="33"/>
        <v>0</v>
      </c>
      <c r="R140" s="73">
        <f t="shared" si="34"/>
        <v>0</v>
      </c>
      <c r="S140" s="73">
        <f t="shared" si="40"/>
        <v>0</v>
      </c>
      <c r="T140" s="73">
        <f t="shared" si="41"/>
        <v>0</v>
      </c>
      <c r="U140" s="124">
        <f t="shared" si="35"/>
        <v>0</v>
      </c>
      <c r="V140" s="73">
        <f t="shared" si="36"/>
        <v>0</v>
      </c>
      <c r="W140" s="73">
        <f t="shared" si="42"/>
        <v>0</v>
      </c>
      <c r="Y140" s="73">
        <f t="shared" si="43"/>
        <v>0</v>
      </c>
    </row>
    <row r="141" spans="1:28" ht="21" customHeight="1" thickBot="1">
      <c r="A141" s="85">
        <v>25</v>
      </c>
      <c r="B141" s="220" t="str">
        <f>CLEAN('البيانات الأساسية'!C31)</f>
        <v/>
      </c>
      <c r="C141" s="89"/>
      <c r="D141" s="45"/>
      <c r="E141" s="45"/>
      <c r="F141" s="45"/>
      <c r="G141" s="46"/>
      <c r="H141" s="47"/>
      <c r="I141" s="48"/>
      <c r="J141" s="48"/>
      <c r="K141" s="48"/>
      <c r="L141" s="49"/>
      <c r="M141" s="50"/>
      <c r="N141" s="61"/>
      <c r="O141" s="63" t="str">
        <f t="shared" si="38"/>
        <v xml:space="preserve"> </v>
      </c>
      <c r="P141" s="208">
        <f t="shared" si="39"/>
        <v>0</v>
      </c>
      <c r="Q141" s="73">
        <f t="shared" si="33"/>
        <v>0</v>
      </c>
      <c r="R141" s="73">
        <f t="shared" si="34"/>
        <v>0</v>
      </c>
      <c r="S141" s="73">
        <f t="shared" si="40"/>
        <v>0</v>
      </c>
      <c r="T141" s="73">
        <f t="shared" si="41"/>
        <v>0</v>
      </c>
      <c r="U141" s="124">
        <f t="shared" si="35"/>
        <v>0</v>
      </c>
      <c r="V141" s="73">
        <f t="shared" si="36"/>
        <v>0</v>
      </c>
      <c r="W141" s="73">
        <f t="shared" si="42"/>
        <v>0</v>
      </c>
      <c r="Y141" s="73">
        <f t="shared" si="43"/>
        <v>0</v>
      </c>
    </row>
    <row r="142" spans="1:28" s="54" customFormat="1" ht="21" customHeight="1">
      <c r="A142" s="74"/>
      <c r="B142" s="217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3"/>
      <c r="Q142" s="73"/>
      <c r="R142" s="73"/>
      <c r="S142" s="73"/>
      <c r="T142" s="73"/>
      <c r="U142" s="124"/>
      <c r="V142" s="73"/>
      <c r="W142" s="73"/>
      <c r="X142" s="73"/>
      <c r="Y142" s="73"/>
      <c r="Z142" s="67"/>
      <c r="AB142" s="71"/>
    </row>
    <row r="143" spans="1:28" ht="21" customHeight="1">
      <c r="N143" s="55"/>
    </row>
    <row r="149" spans="1:25" ht="21" customHeight="1" thickBot="1">
      <c r="A149" s="244" t="s">
        <v>49</v>
      </c>
      <c r="B149" s="244"/>
      <c r="C149" s="244"/>
      <c r="D149" s="245" t="str">
        <f>CLEAN('البيانات الأساسية'!C4)</f>
        <v>2ث 1</v>
      </c>
      <c r="E149" s="245"/>
      <c r="F149" s="245"/>
      <c r="G149" s="64" t="s">
        <v>50</v>
      </c>
      <c r="H149" s="64"/>
      <c r="I149" s="245" t="str">
        <f>CLEAN('البيانات الأساسية'!C2)</f>
        <v>الفيزياء2</v>
      </c>
      <c r="J149" s="245"/>
      <c r="K149" s="245"/>
      <c r="L149" s="245"/>
      <c r="M149" s="246" t="s">
        <v>51</v>
      </c>
      <c r="N149" s="246"/>
      <c r="O149" s="209" t="s">
        <v>57</v>
      </c>
    </row>
    <row r="150" spans="1:25" ht="4.5" customHeight="1" thickBot="1">
      <c r="B150" s="217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26"/>
    </row>
    <row r="151" spans="1:25" ht="21" customHeight="1" thickBot="1">
      <c r="A151" s="247" t="s">
        <v>14</v>
      </c>
      <c r="B151" s="267" t="s">
        <v>7</v>
      </c>
      <c r="C151" s="270" t="s">
        <v>0</v>
      </c>
      <c r="D151" s="271"/>
      <c r="E151" s="271"/>
      <c r="F151" s="271"/>
      <c r="G151" s="272"/>
      <c r="H151" s="273" t="s">
        <v>13</v>
      </c>
      <c r="I151" s="274"/>
      <c r="J151" s="274"/>
      <c r="K151" s="274"/>
      <c r="L151" s="275"/>
      <c r="M151" s="276" t="s">
        <v>1</v>
      </c>
      <c r="N151" s="239" t="s">
        <v>12</v>
      </c>
      <c r="O151" s="241" t="s">
        <v>53</v>
      </c>
    </row>
    <row r="152" spans="1:25" ht="21" customHeight="1" thickBot="1">
      <c r="A152" s="249"/>
      <c r="B152" s="268"/>
      <c r="C152" s="116" t="s">
        <v>2</v>
      </c>
      <c r="D152" s="108" t="s">
        <v>3</v>
      </c>
      <c r="E152" s="108" t="s">
        <v>4</v>
      </c>
      <c r="F152" s="108" t="s">
        <v>5</v>
      </c>
      <c r="G152" s="215" t="s">
        <v>6</v>
      </c>
      <c r="H152" s="213" t="s">
        <v>2</v>
      </c>
      <c r="I152" s="109" t="s">
        <v>3</v>
      </c>
      <c r="J152" s="109" t="s">
        <v>4</v>
      </c>
      <c r="K152" s="109" t="s">
        <v>5</v>
      </c>
      <c r="L152" s="117" t="s">
        <v>6</v>
      </c>
      <c r="M152" s="277"/>
      <c r="N152" s="240"/>
      <c r="O152" s="242"/>
      <c r="Q152" s="69" t="s">
        <v>15</v>
      </c>
      <c r="R152" s="69" t="s">
        <v>16</v>
      </c>
      <c r="S152" s="69" t="s">
        <v>9</v>
      </c>
      <c r="T152" s="69" t="s">
        <v>10</v>
      </c>
      <c r="V152" s="69" t="s">
        <v>11</v>
      </c>
      <c r="W152" s="73" t="s">
        <v>41</v>
      </c>
      <c r="Y152" s="73" t="s">
        <v>43</v>
      </c>
    </row>
    <row r="153" spans="1:25" ht="17.25" customHeight="1" thickBot="1">
      <c r="A153" s="249"/>
      <c r="B153" s="269"/>
      <c r="C153" s="1">
        <v>41233</v>
      </c>
      <c r="D153" s="2">
        <v>41234</v>
      </c>
      <c r="E153" s="2">
        <v>41235</v>
      </c>
      <c r="F153" s="2">
        <v>41236</v>
      </c>
      <c r="G153" s="3">
        <v>41237</v>
      </c>
      <c r="H153" s="214">
        <f>C153</f>
        <v>41233</v>
      </c>
      <c r="I153" s="2">
        <f>D153</f>
        <v>41234</v>
      </c>
      <c r="J153" s="2">
        <f>E153</f>
        <v>41235</v>
      </c>
      <c r="K153" s="2">
        <f>F153</f>
        <v>41236</v>
      </c>
      <c r="L153" s="3">
        <f>G153</f>
        <v>41237</v>
      </c>
      <c r="M153" s="277"/>
      <c r="N153" s="240"/>
      <c r="O153" s="243"/>
      <c r="P153" s="125" t="s">
        <v>86</v>
      </c>
      <c r="U153" s="124" t="s">
        <v>85</v>
      </c>
    </row>
    <row r="154" spans="1:25" ht="21" customHeight="1">
      <c r="A154" s="100">
        <v>1</v>
      </c>
      <c r="B154" s="222" t="str">
        <f>CLEAN('البيانات الأساسية'!C7)</f>
        <v/>
      </c>
      <c r="C154" s="102"/>
      <c r="D154" s="103"/>
      <c r="E154" s="103"/>
      <c r="F154" s="103"/>
      <c r="G154" s="112"/>
      <c r="H154" s="113"/>
      <c r="I154" s="114"/>
      <c r="J154" s="114"/>
      <c r="K154" s="114"/>
      <c r="L154" s="115"/>
      <c r="M154" s="32"/>
      <c r="N154" s="58"/>
      <c r="O154" s="57" t="str">
        <f>IF(C154&gt;=4,"خطأ إدخال حضور",IF(D154&gt;=4,"خطأ إدخال حضور",IF(E154&gt;=4,"خطأ إدخال حضور",IF(F154&gt;=4,"خطأ إدخال حضور",IF(G154&gt;=4,"خطأ إدخال حضور",IF(H154&gt;=6,"خطأ إدخال مشاركة",IF(I154&gt;=6,"خطأ إدخال مشاركة",IF(J154&gt;=6,"خطأ إدخال مشاركة",IF(K154&gt;=6,"خطأ إدخال مشاركة",IF(L154&gt;=6,"خطأ إدخال مشاركة",IF(M154&gt;=3,"خطأ إدخال واجبات",IF(N154&gt;=3,"خطأ إدخال ملف الاعمال"," "))))))))))))</f>
        <v xml:space="preserve"> </v>
      </c>
      <c r="P154" s="208">
        <f>COUNTIF(C154:G154,"=3")</f>
        <v>0</v>
      </c>
      <c r="Q154" s="73">
        <f t="shared" ref="Q154:Q178" si="44">COUNTIF(C154:G154,"=0")</f>
        <v>0</v>
      </c>
      <c r="R154" s="73">
        <f t="shared" ref="R154:R178" si="45">COUNTIF(D154:G154,"=1")</f>
        <v>0</v>
      </c>
      <c r="S154" s="73">
        <f>COUNTIF(C154:G154,"=2")</f>
        <v>0</v>
      </c>
      <c r="T154" s="73">
        <f>COUNTIF(C154:G154,"&gt;1")</f>
        <v>0</v>
      </c>
      <c r="U154" s="124">
        <f t="shared" ref="U154:U178" si="46">COUNTIF(C154:G154,"&gt;=0")</f>
        <v>0</v>
      </c>
      <c r="V154" s="73">
        <f t="shared" ref="V154:V178" si="47">SUM(H154:L154)</f>
        <v>0</v>
      </c>
      <c r="W154" s="73">
        <f>COUNTIF(M154,"&gt;=0")</f>
        <v>0</v>
      </c>
      <c r="Y154" s="73">
        <f t="shared" ref="Y154:Y169" si="48">COUNTIF(N154,"&gt;=0")</f>
        <v>0</v>
      </c>
    </row>
    <row r="155" spans="1:25" ht="21" customHeight="1">
      <c r="A155" s="101">
        <v>2</v>
      </c>
      <c r="B155" s="219" t="str">
        <f>CLEAN('البيانات الأساسية'!C8)</f>
        <v/>
      </c>
      <c r="C155" s="87"/>
      <c r="D155" s="34"/>
      <c r="E155" s="34"/>
      <c r="F155" s="34"/>
      <c r="G155" s="35"/>
      <c r="H155" s="33"/>
      <c r="I155" s="34"/>
      <c r="J155" s="34"/>
      <c r="K155" s="34"/>
      <c r="L155" s="35"/>
      <c r="M155" s="36"/>
      <c r="N155" s="59"/>
      <c r="O155" s="15" t="str">
        <f t="shared" ref="O155:O178" si="49">IF(C155&gt;=4,"خطأ إدخال حضور",IF(D155&gt;=4,"خطأ إدخال حضور",IF(E155&gt;=4,"خطأ إدخال حضور",IF(F155&gt;=4,"خطأ إدخال حضور",IF(G155&gt;=4,"خطأ إدخال حضور",IF(H155&gt;=6,"خطأ إدخال مشاركة",IF(I155&gt;=6,"خطأ إدخال مشاركة",IF(J155&gt;=6,"خطأ إدخال مشاركة",IF(K155&gt;=6,"خطأ إدخال مشاركة",IF(L155&gt;=6,"خطأ إدخال مشاركة",IF(M155&gt;=3,"خطأ إدخال واجبات",IF(N155&gt;=3,"خطأ إدخال ملف الاعمال"," "))))))))))))</f>
        <v xml:space="preserve"> </v>
      </c>
      <c r="P155" s="208">
        <f t="shared" ref="P155:P178" si="50">COUNTIF(C155:G155,"=3")</f>
        <v>0</v>
      </c>
      <c r="Q155" s="73">
        <f t="shared" si="44"/>
        <v>0</v>
      </c>
      <c r="R155" s="73">
        <f t="shared" si="45"/>
        <v>0</v>
      </c>
      <c r="S155" s="73">
        <f t="shared" ref="S155:S178" si="51">COUNTIF(C155:G155,"=2")</f>
        <v>0</v>
      </c>
      <c r="T155" s="73">
        <f t="shared" ref="T155:T178" si="52">COUNTIF(C155:G155,"&gt;1")</f>
        <v>0</v>
      </c>
      <c r="U155" s="124">
        <f t="shared" si="46"/>
        <v>0</v>
      </c>
      <c r="V155" s="73">
        <f t="shared" si="47"/>
        <v>0</v>
      </c>
      <c r="W155" s="73">
        <f t="shared" ref="W155:W178" si="53">COUNTIF(M155,"&gt;=0")</f>
        <v>0</v>
      </c>
      <c r="Y155" s="73">
        <f t="shared" si="48"/>
        <v>0</v>
      </c>
    </row>
    <row r="156" spans="1:25" ht="21" customHeight="1">
      <c r="A156" s="101">
        <v>3</v>
      </c>
      <c r="B156" s="219" t="str">
        <f>CLEAN('البيانات الأساسية'!C9)</f>
        <v/>
      </c>
      <c r="C156" s="88"/>
      <c r="D156" s="38"/>
      <c r="E156" s="38"/>
      <c r="F156" s="38"/>
      <c r="G156" s="39"/>
      <c r="H156" s="40"/>
      <c r="I156" s="41"/>
      <c r="J156" s="41"/>
      <c r="K156" s="41"/>
      <c r="L156" s="42"/>
      <c r="M156" s="43"/>
      <c r="N156" s="60"/>
      <c r="O156" s="62" t="str">
        <f t="shared" si="49"/>
        <v xml:space="preserve"> </v>
      </c>
      <c r="P156" s="208">
        <f t="shared" si="50"/>
        <v>0</v>
      </c>
      <c r="Q156" s="73">
        <f t="shared" si="44"/>
        <v>0</v>
      </c>
      <c r="R156" s="73">
        <f t="shared" si="45"/>
        <v>0</v>
      </c>
      <c r="S156" s="73">
        <f t="shared" si="51"/>
        <v>0</v>
      </c>
      <c r="T156" s="73">
        <f t="shared" si="52"/>
        <v>0</v>
      </c>
      <c r="U156" s="124">
        <f t="shared" si="46"/>
        <v>0</v>
      </c>
      <c r="V156" s="73">
        <f t="shared" si="47"/>
        <v>0</v>
      </c>
      <c r="W156" s="73">
        <f t="shared" si="53"/>
        <v>0</v>
      </c>
      <c r="Y156" s="73">
        <f t="shared" si="48"/>
        <v>0</v>
      </c>
    </row>
    <row r="157" spans="1:25" ht="21" customHeight="1">
      <c r="A157" s="101">
        <v>4</v>
      </c>
      <c r="B157" s="219" t="str">
        <f>CLEAN('البيانات الأساسية'!C10)</f>
        <v/>
      </c>
      <c r="C157" s="87"/>
      <c r="D157" s="34"/>
      <c r="E157" s="34"/>
      <c r="F157" s="34"/>
      <c r="G157" s="35"/>
      <c r="H157" s="33"/>
      <c r="I157" s="34"/>
      <c r="J157" s="34"/>
      <c r="K157" s="34"/>
      <c r="L157" s="35"/>
      <c r="M157" s="36"/>
      <c r="N157" s="59"/>
      <c r="O157" s="15" t="str">
        <f t="shared" si="49"/>
        <v xml:space="preserve"> </v>
      </c>
      <c r="P157" s="208">
        <f t="shared" si="50"/>
        <v>0</v>
      </c>
      <c r="Q157" s="73">
        <f t="shared" si="44"/>
        <v>0</v>
      </c>
      <c r="R157" s="73">
        <f t="shared" si="45"/>
        <v>0</v>
      </c>
      <c r="S157" s="73">
        <f t="shared" si="51"/>
        <v>0</v>
      </c>
      <c r="T157" s="73">
        <f t="shared" si="52"/>
        <v>0</v>
      </c>
      <c r="U157" s="124">
        <f t="shared" si="46"/>
        <v>0</v>
      </c>
      <c r="V157" s="73">
        <f t="shared" si="47"/>
        <v>0</v>
      </c>
      <c r="W157" s="73">
        <f t="shared" si="53"/>
        <v>0</v>
      </c>
      <c r="Y157" s="73">
        <f t="shared" si="48"/>
        <v>0</v>
      </c>
    </row>
    <row r="158" spans="1:25" ht="21" customHeight="1">
      <c r="A158" s="101">
        <v>5</v>
      </c>
      <c r="B158" s="219" t="str">
        <f>CLEAN('البيانات الأساسية'!C11)</f>
        <v/>
      </c>
      <c r="C158" s="88"/>
      <c r="D158" s="38"/>
      <c r="E158" s="38"/>
      <c r="F158" s="38"/>
      <c r="G158" s="39"/>
      <c r="H158" s="40"/>
      <c r="I158" s="41"/>
      <c r="J158" s="41"/>
      <c r="K158" s="41"/>
      <c r="L158" s="42"/>
      <c r="M158" s="43"/>
      <c r="N158" s="60"/>
      <c r="O158" s="62" t="str">
        <f t="shared" si="49"/>
        <v xml:space="preserve"> </v>
      </c>
      <c r="P158" s="208">
        <f t="shared" si="50"/>
        <v>0</v>
      </c>
      <c r="Q158" s="73">
        <f t="shared" si="44"/>
        <v>0</v>
      </c>
      <c r="R158" s="73">
        <f t="shared" si="45"/>
        <v>0</v>
      </c>
      <c r="S158" s="73">
        <f t="shared" si="51"/>
        <v>0</v>
      </c>
      <c r="T158" s="73">
        <f t="shared" si="52"/>
        <v>0</v>
      </c>
      <c r="U158" s="124">
        <f t="shared" si="46"/>
        <v>0</v>
      </c>
      <c r="V158" s="73">
        <f t="shared" si="47"/>
        <v>0</v>
      </c>
      <c r="W158" s="73">
        <f t="shared" si="53"/>
        <v>0</v>
      </c>
      <c r="Y158" s="73">
        <f t="shared" si="48"/>
        <v>0</v>
      </c>
    </row>
    <row r="159" spans="1:25" ht="21" customHeight="1">
      <c r="A159" s="101">
        <v>6</v>
      </c>
      <c r="B159" s="219" t="str">
        <f>CLEAN('البيانات الأساسية'!C12)</f>
        <v/>
      </c>
      <c r="C159" s="87"/>
      <c r="D159" s="34"/>
      <c r="E159" s="34"/>
      <c r="F159" s="34"/>
      <c r="G159" s="35"/>
      <c r="H159" s="33"/>
      <c r="I159" s="34"/>
      <c r="J159" s="34"/>
      <c r="K159" s="34"/>
      <c r="L159" s="35"/>
      <c r="M159" s="36"/>
      <c r="N159" s="59"/>
      <c r="O159" s="15" t="str">
        <f t="shared" si="49"/>
        <v xml:space="preserve"> </v>
      </c>
      <c r="P159" s="208">
        <f t="shared" si="50"/>
        <v>0</v>
      </c>
      <c r="Q159" s="73">
        <f t="shared" si="44"/>
        <v>0</v>
      </c>
      <c r="R159" s="73">
        <f t="shared" si="45"/>
        <v>0</v>
      </c>
      <c r="S159" s="73">
        <f t="shared" si="51"/>
        <v>0</v>
      </c>
      <c r="T159" s="73">
        <f t="shared" si="52"/>
        <v>0</v>
      </c>
      <c r="U159" s="124">
        <f t="shared" si="46"/>
        <v>0</v>
      </c>
      <c r="V159" s="73">
        <f t="shared" si="47"/>
        <v>0</v>
      </c>
      <c r="W159" s="73">
        <f t="shared" si="53"/>
        <v>0</v>
      </c>
      <c r="Y159" s="73">
        <f t="shared" si="48"/>
        <v>0</v>
      </c>
    </row>
    <row r="160" spans="1:25" ht="21" customHeight="1">
      <c r="A160" s="101">
        <v>7</v>
      </c>
      <c r="B160" s="219" t="str">
        <f>CLEAN('البيانات الأساسية'!C13)</f>
        <v/>
      </c>
      <c r="C160" s="88"/>
      <c r="D160" s="38"/>
      <c r="E160" s="38"/>
      <c r="F160" s="38"/>
      <c r="G160" s="39"/>
      <c r="H160" s="40"/>
      <c r="I160" s="41"/>
      <c r="J160" s="41"/>
      <c r="K160" s="41"/>
      <c r="L160" s="42"/>
      <c r="M160" s="43"/>
      <c r="N160" s="60"/>
      <c r="O160" s="62" t="str">
        <f t="shared" si="49"/>
        <v xml:space="preserve"> </v>
      </c>
      <c r="P160" s="208">
        <f t="shared" si="50"/>
        <v>0</v>
      </c>
      <c r="Q160" s="73">
        <f t="shared" si="44"/>
        <v>0</v>
      </c>
      <c r="R160" s="73">
        <f t="shared" si="45"/>
        <v>0</v>
      </c>
      <c r="S160" s="73">
        <f t="shared" si="51"/>
        <v>0</v>
      </c>
      <c r="T160" s="73">
        <f t="shared" si="52"/>
        <v>0</v>
      </c>
      <c r="U160" s="124">
        <f t="shared" si="46"/>
        <v>0</v>
      </c>
      <c r="V160" s="73">
        <f t="shared" si="47"/>
        <v>0</v>
      </c>
      <c r="W160" s="73">
        <f t="shared" si="53"/>
        <v>0</v>
      </c>
      <c r="Y160" s="73">
        <f t="shared" si="48"/>
        <v>0</v>
      </c>
    </row>
    <row r="161" spans="1:25" ht="21" customHeight="1">
      <c r="A161" s="101">
        <v>8</v>
      </c>
      <c r="B161" s="219" t="str">
        <f>CLEAN('البيانات الأساسية'!C14)</f>
        <v/>
      </c>
      <c r="C161" s="87"/>
      <c r="D161" s="34"/>
      <c r="E161" s="34"/>
      <c r="F161" s="34"/>
      <c r="G161" s="35"/>
      <c r="H161" s="33"/>
      <c r="I161" s="34"/>
      <c r="J161" s="34"/>
      <c r="K161" s="34"/>
      <c r="L161" s="35"/>
      <c r="M161" s="36"/>
      <c r="N161" s="59"/>
      <c r="O161" s="15" t="str">
        <f t="shared" si="49"/>
        <v xml:space="preserve"> </v>
      </c>
      <c r="P161" s="208">
        <f t="shared" si="50"/>
        <v>0</v>
      </c>
      <c r="Q161" s="73">
        <f t="shared" si="44"/>
        <v>0</v>
      </c>
      <c r="R161" s="73">
        <f t="shared" si="45"/>
        <v>0</v>
      </c>
      <c r="S161" s="73">
        <f t="shared" si="51"/>
        <v>0</v>
      </c>
      <c r="T161" s="73">
        <f t="shared" si="52"/>
        <v>0</v>
      </c>
      <c r="U161" s="124">
        <f t="shared" si="46"/>
        <v>0</v>
      </c>
      <c r="V161" s="73">
        <f t="shared" si="47"/>
        <v>0</v>
      </c>
      <c r="W161" s="73">
        <f t="shared" si="53"/>
        <v>0</v>
      </c>
      <c r="Y161" s="73">
        <f t="shared" si="48"/>
        <v>0</v>
      </c>
    </row>
    <row r="162" spans="1:25" ht="21" customHeight="1">
      <c r="A162" s="101">
        <v>9</v>
      </c>
      <c r="B162" s="219" t="str">
        <f>CLEAN('البيانات الأساسية'!C15)</f>
        <v/>
      </c>
      <c r="C162" s="88"/>
      <c r="D162" s="38"/>
      <c r="E162" s="38"/>
      <c r="F162" s="38"/>
      <c r="G162" s="39"/>
      <c r="H162" s="40"/>
      <c r="I162" s="41"/>
      <c r="J162" s="41"/>
      <c r="K162" s="41"/>
      <c r="L162" s="42"/>
      <c r="M162" s="43"/>
      <c r="N162" s="60"/>
      <c r="O162" s="62" t="str">
        <f t="shared" si="49"/>
        <v xml:space="preserve"> </v>
      </c>
      <c r="P162" s="208">
        <f t="shared" si="50"/>
        <v>0</v>
      </c>
      <c r="Q162" s="73">
        <f t="shared" si="44"/>
        <v>0</v>
      </c>
      <c r="R162" s="73">
        <f t="shared" si="45"/>
        <v>0</v>
      </c>
      <c r="S162" s="73">
        <f t="shared" si="51"/>
        <v>0</v>
      </c>
      <c r="T162" s="73">
        <f t="shared" si="52"/>
        <v>0</v>
      </c>
      <c r="U162" s="124">
        <f t="shared" si="46"/>
        <v>0</v>
      </c>
      <c r="V162" s="73">
        <f t="shared" si="47"/>
        <v>0</v>
      </c>
      <c r="W162" s="73">
        <f t="shared" si="53"/>
        <v>0</v>
      </c>
      <c r="Y162" s="73">
        <f t="shared" si="48"/>
        <v>0</v>
      </c>
    </row>
    <row r="163" spans="1:25" ht="21" customHeight="1">
      <c r="A163" s="101">
        <v>10</v>
      </c>
      <c r="B163" s="219" t="str">
        <f>CLEAN('البيانات الأساسية'!C16)</f>
        <v/>
      </c>
      <c r="C163" s="87"/>
      <c r="D163" s="34"/>
      <c r="E163" s="34"/>
      <c r="F163" s="34"/>
      <c r="G163" s="35"/>
      <c r="H163" s="33"/>
      <c r="I163" s="34"/>
      <c r="J163" s="34"/>
      <c r="K163" s="34"/>
      <c r="L163" s="35"/>
      <c r="M163" s="36"/>
      <c r="N163" s="59"/>
      <c r="O163" s="15" t="str">
        <f t="shared" si="49"/>
        <v xml:space="preserve"> </v>
      </c>
      <c r="P163" s="208">
        <f t="shared" si="50"/>
        <v>0</v>
      </c>
      <c r="Q163" s="73">
        <f t="shared" si="44"/>
        <v>0</v>
      </c>
      <c r="R163" s="73">
        <f t="shared" si="45"/>
        <v>0</v>
      </c>
      <c r="S163" s="73">
        <f t="shared" si="51"/>
        <v>0</v>
      </c>
      <c r="T163" s="73">
        <f t="shared" si="52"/>
        <v>0</v>
      </c>
      <c r="U163" s="124">
        <f t="shared" si="46"/>
        <v>0</v>
      </c>
      <c r="V163" s="73">
        <f t="shared" si="47"/>
        <v>0</v>
      </c>
      <c r="W163" s="73">
        <f t="shared" si="53"/>
        <v>0</v>
      </c>
      <c r="Y163" s="73">
        <f t="shared" si="48"/>
        <v>0</v>
      </c>
    </row>
    <row r="164" spans="1:25" ht="21" customHeight="1">
      <c r="A164" s="101">
        <v>11</v>
      </c>
      <c r="B164" s="219" t="str">
        <f>CLEAN('البيانات الأساسية'!C17)</f>
        <v/>
      </c>
      <c r="C164" s="88"/>
      <c r="D164" s="38"/>
      <c r="E164" s="38"/>
      <c r="F164" s="38"/>
      <c r="G164" s="39"/>
      <c r="H164" s="40"/>
      <c r="I164" s="41"/>
      <c r="J164" s="41"/>
      <c r="K164" s="41"/>
      <c r="L164" s="42"/>
      <c r="M164" s="43"/>
      <c r="N164" s="60"/>
      <c r="O164" s="62" t="str">
        <f t="shared" si="49"/>
        <v xml:space="preserve"> </v>
      </c>
      <c r="P164" s="208">
        <f t="shared" si="50"/>
        <v>0</v>
      </c>
      <c r="Q164" s="73">
        <f t="shared" si="44"/>
        <v>0</v>
      </c>
      <c r="R164" s="73">
        <f t="shared" si="45"/>
        <v>0</v>
      </c>
      <c r="S164" s="73">
        <f t="shared" si="51"/>
        <v>0</v>
      </c>
      <c r="T164" s="73">
        <f t="shared" si="52"/>
        <v>0</v>
      </c>
      <c r="U164" s="124">
        <f t="shared" si="46"/>
        <v>0</v>
      </c>
      <c r="V164" s="73">
        <f t="shared" si="47"/>
        <v>0</v>
      </c>
      <c r="W164" s="73">
        <f t="shared" si="53"/>
        <v>0</v>
      </c>
      <c r="Y164" s="73">
        <f t="shared" si="48"/>
        <v>0</v>
      </c>
    </row>
    <row r="165" spans="1:25" ht="21" customHeight="1">
      <c r="A165" s="101">
        <v>12</v>
      </c>
      <c r="B165" s="219" t="str">
        <f>CLEAN('البيانات الأساسية'!C18)</f>
        <v/>
      </c>
      <c r="C165" s="87"/>
      <c r="D165" s="34"/>
      <c r="E165" s="34"/>
      <c r="F165" s="34"/>
      <c r="G165" s="35"/>
      <c r="H165" s="33"/>
      <c r="I165" s="34"/>
      <c r="J165" s="34"/>
      <c r="K165" s="34"/>
      <c r="L165" s="35"/>
      <c r="M165" s="36"/>
      <c r="N165" s="59"/>
      <c r="O165" s="15" t="str">
        <f t="shared" si="49"/>
        <v xml:space="preserve"> </v>
      </c>
      <c r="P165" s="208">
        <f t="shared" si="50"/>
        <v>0</v>
      </c>
      <c r="Q165" s="73">
        <f t="shared" si="44"/>
        <v>0</v>
      </c>
      <c r="R165" s="73">
        <f t="shared" si="45"/>
        <v>0</v>
      </c>
      <c r="S165" s="73">
        <f t="shared" si="51"/>
        <v>0</v>
      </c>
      <c r="T165" s="73">
        <f t="shared" si="52"/>
        <v>0</v>
      </c>
      <c r="U165" s="124">
        <f t="shared" si="46"/>
        <v>0</v>
      </c>
      <c r="V165" s="73">
        <f t="shared" si="47"/>
        <v>0</v>
      </c>
      <c r="W165" s="73">
        <f t="shared" si="53"/>
        <v>0</v>
      </c>
      <c r="Y165" s="73">
        <f t="shared" si="48"/>
        <v>0</v>
      </c>
    </row>
    <row r="166" spans="1:25" ht="21" customHeight="1">
      <c r="A166" s="101">
        <v>13</v>
      </c>
      <c r="B166" s="219" t="str">
        <f>CLEAN('البيانات الأساسية'!C19)</f>
        <v/>
      </c>
      <c r="C166" s="88"/>
      <c r="D166" s="38"/>
      <c r="E166" s="38"/>
      <c r="F166" s="38"/>
      <c r="G166" s="39"/>
      <c r="H166" s="40"/>
      <c r="I166" s="41"/>
      <c r="J166" s="41"/>
      <c r="K166" s="41"/>
      <c r="L166" s="42"/>
      <c r="M166" s="43"/>
      <c r="N166" s="60"/>
      <c r="O166" s="62" t="str">
        <f t="shared" si="49"/>
        <v xml:space="preserve"> </v>
      </c>
      <c r="P166" s="208">
        <f t="shared" si="50"/>
        <v>0</v>
      </c>
      <c r="Q166" s="73">
        <f t="shared" si="44"/>
        <v>0</v>
      </c>
      <c r="R166" s="73">
        <f t="shared" si="45"/>
        <v>0</v>
      </c>
      <c r="S166" s="73">
        <f t="shared" si="51"/>
        <v>0</v>
      </c>
      <c r="T166" s="73">
        <f t="shared" si="52"/>
        <v>0</v>
      </c>
      <c r="U166" s="124">
        <f t="shared" si="46"/>
        <v>0</v>
      </c>
      <c r="V166" s="73">
        <f t="shared" si="47"/>
        <v>0</v>
      </c>
      <c r="W166" s="73">
        <f t="shared" si="53"/>
        <v>0</v>
      </c>
      <c r="Y166" s="73">
        <f t="shared" si="48"/>
        <v>0</v>
      </c>
    </row>
    <row r="167" spans="1:25" ht="21" customHeight="1">
      <c r="A167" s="101">
        <v>14</v>
      </c>
      <c r="B167" s="219" t="str">
        <f>CLEAN('البيانات الأساسية'!C20)</f>
        <v/>
      </c>
      <c r="C167" s="87"/>
      <c r="D167" s="34"/>
      <c r="E167" s="34"/>
      <c r="F167" s="34"/>
      <c r="G167" s="35"/>
      <c r="H167" s="33"/>
      <c r="I167" s="34"/>
      <c r="J167" s="34"/>
      <c r="K167" s="34"/>
      <c r="L167" s="35"/>
      <c r="M167" s="36"/>
      <c r="N167" s="59"/>
      <c r="O167" s="15" t="str">
        <f t="shared" si="49"/>
        <v xml:space="preserve"> </v>
      </c>
      <c r="P167" s="208">
        <f t="shared" si="50"/>
        <v>0</v>
      </c>
      <c r="Q167" s="73">
        <f t="shared" si="44"/>
        <v>0</v>
      </c>
      <c r="R167" s="73">
        <f t="shared" si="45"/>
        <v>0</v>
      </c>
      <c r="S167" s="73">
        <f t="shared" si="51"/>
        <v>0</v>
      </c>
      <c r="T167" s="73">
        <f t="shared" si="52"/>
        <v>0</v>
      </c>
      <c r="U167" s="124">
        <f t="shared" si="46"/>
        <v>0</v>
      </c>
      <c r="V167" s="73">
        <f t="shared" si="47"/>
        <v>0</v>
      </c>
      <c r="W167" s="73">
        <f t="shared" si="53"/>
        <v>0</v>
      </c>
      <c r="Y167" s="73">
        <f t="shared" si="48"/>
        <v>0</v>
      </c>
    </row>
    <row r="168" spans="1:25" ht="21" customHeight="1">
      <c r="A168" s="101">
        <v>15</v>
      </c>
      <c r="B168" s="219" t="str">
        <f>CLEAN('البيانات الأساسية'!C21)</f>
        <v/>
      </c>
      <c r="C168" s="88"/>
      <c r="D168" s="38"/>
      <c r="E168" s="38"/>
      <c r="F168" s="38"/>
      <c r="G168" s="39"/>
      <c r="H168" s="40"/>
      <c r="I168" s="41"/>
      <c r="J168" s="41"/>
      <c r="K168" s="41"/>
      <c r="L168" s="42"/>
      <c r="M168" s="43"/>
      <c r="N168" s="60"/>
      <c r="O168" s="62" t="str">
        <f t="shared" si="49"/>
        <v xml:space="preserve"> </v>
      </c>
      <c r="P168" s="208">
        <f t="shared" si="50"/>
        <v>0</v>
      </c>
      <c r="Q168" s="73">
        <f t="shared" si="44"/>
        <v>0</v>
      </c>
      <c r="R168" s="73">
        <f t="shared" si="45"/>
        <v>0</v>
      </c>
      <c r="S168" s="73">
        <f t="shared" si="51"/>
        <v>0</v>
      </c>
      <c r="T168" s="73">
        <f t="shared" si="52"/>
        <v>0</v>
      </c>
      <c r="U168" s="124">
        <f t="shared" si="46"/>
        <v>0</v>
      </c>
      <c r="V168" s="73">
        <f t="shared" si="47"/>
        <v>0</v>
      </c>
      <c r="W168" s="73">
        <f t="shared" si="53"/>
        <v>0</v>
      </c>
      <c r="Y168" s="73">
        <f t="shared" si="48"/>
        <v>0</v>
      </c>
    </row>
    <row r="169" spans="1:25" ht="21" customHeight="1">
      <c r="A169" s="101">
        <v>16</v>
      </c>
      <c r="B169" s="219" t="str">
        <f>CLEAN('البيانات الأساسية'!C22)</f>
        <v/>
      </c>
      <c r="C169" s="87"/>
      <c r="D169" s="34"/>
      <c r="E169" s="34"/>
      <c r="F169" s="34"/>
      <c r="G169" s="35"/>
      <c r="H169" s="33"/>
      <c r="I169" s="34"/>
      <c r="J169" s="34"/>
      <c r="K169" s="34"/>
      <c r="L169" s="35"/>
      <c r="M169" s="36"/>
      <c r="N169" s="59"/>
      <c r="O169" s="15" t="str">
        <f t="shared" si="49"/>
        <v xml:space="preserve"> </v>
      </c>
      <c r="P169" s="208">
        <f t="shared" si="50"/>
        <v>0</v>
      </c>
      <c r="Q169" s="73">
        <f t="shared" si="44"/>
        <v>0</v>
      </c>
      <c r="R169" s="73">
        <f t="shared" si="45"/>
        <v>0</v>
      </c>
      <c r="S169" s="73">
        <f t="shared" si="51"/>
        <v>0</v>
      </c>
      <c r="T169" s="73">
        <f t="shared" si="52"/>
        <v>0</v>
      </c>
      <c r="U169" s="124">
        <f t="shared" si="46"/>
        <v>0</v>
      </c>
      <c r="V169" s="73">
        <f t="shared" si="47"/>
        <v>0</v>
      </c>
      <c r="W169" s="73">
        <f t="shared" si="53"/>
        <v>0</v>
      </c>
      <c r="Y169" s="73">
        <f t="shared" si="48"/>
        <v>0</v>
      </c>
    </row>
    <row r="170" spans="1:25" ht="21" customHeight="1">
      <c r="A170" s="101">
        <v>17</v>
      </c>
      <c r="B170" s="219" t="str">
        <f>CLEAN('البيانات الأساسية'!C23)</f>
        <v/>
      </c>
      <c r="C170" s="88"/>
      <c r="D170" s="38"/>
      <c r="E170" s="38"/>
      <c r="F170" s="38"/>
      <c r="G170" s="39"/>
      <c r="H170" s="40"/>
      <c r="I170" s="41"/>
      <c r="J170" s="41"/>
      <c r="K170" s="41"/>
      <c r="L170" s="42"/>
      <c r="M170" s="43"/>
      <c r="N170" s="60"/>
      <c r="O170" s="62" t="str">
        <f t="shared" si="49"/>
        <v xml:space="preserve"> </v>
      </c>
      <c r="P170" s="208">
        <f t="shared" si="50"/>
        <v>0</v>
      </c>
      <c r="Q170" s="73">
        <f t="shared" si="44"/>
        <v>0</v>
      </c>
      <c r="R170" s="73">
        <f t="shared" si="45"/>
        <v>0</v>
      </c>
      <c r="S170" s="73">
        <f t="shared" si="51"/>
        <v>0</v>
      </c>
      <c r="T170" s="73">
        <f t="shared" si="52"/>
        <v>0</v>
      </c>
      <c r="U170" s="124">
        <f t="shared" si="46"/>
        <v>0</v>
      </c>
      <c r="V170" s="73">
        <f t="shared" si="47"/>
        <v>0</v>
      </c>
      <c r="W170" s="73">
        <f t="shared" si="53"/>
        <v>0</v>
      </c>
      <c r="Y170" s="73">
        <f t="shared" ref="Y170:Y178" si="54">COUNTIF(N170,"&gt;=0")</f>
        <v>0</v>
      </c>
    </row>
    <row r="171" spans="1:25" ht="21" customHeight="1">
      <c r="A171" s="101">
        <v>18</v>
      </c>
      <c r="B171" s="219" t="str">
        <f>CLEAN('البيانات الأساسية'!C24)</f>
        <v/>
      </c>
      <c r="C171" s="87"/>
      <c r="D171" s="34"/>
      <c r="E171" s="34"/>
      <c r="F171" s="34"/>
      <c r="G171" s="35"/>
      <c r="H171" s="33"/>
      <c r="I171" s="34"/>
      <c r="J171" s="34"/>
      <c r="K171" s="34"/>
      <c r="L171" s="35"/>
      <c r="M171" s="36"/>
      <c r="N171" s="59"/>
      <c r="O171" s="15" t="str">
        <f t="shared" si="49"/>
        <v xml:space="preserve"> </v>
      </c>
      <c r="P171" s="208">
        <f t="shared" si="50"/>
        <v>0</v>
      </c>
      <c r="Q171" s="73">
        <f t="shared" si="44"/>
        <v>0</v>
      </c>
      <c r="R171" s="73">
        <f t="shared" si="45"/>
        <v>0</v>
      </c>
      <c r="S171" s="73">
        <f t="shared" si="51"/>
        <v>0</v>
      </c>
      <c r="T171" s="73">
        <f t="shared" si="52"/>
        <v>0</v>
      </c>
      <c r="U171" s="124">
        <f t="shared" si="46"/>
        <v>0</v>
      </c>
      <c r="V171" s="73">
        <f t="shared" si="47"/>
        <v>0</v>
      </c>
      <c r="W171" s="73">
        <f t="shared" si="53"/>
        <v>0</v>
      </c>
      <c r="Y171" s="73">
        <f t="shared" si="54"/>
        <v>0</v>
      </c>
    </row>
    <row r="172" spans="1:25" ht="21" customHeight="1">
      <c r="A172" s="101">
        <v>19</v>
      </c>
      <c r="B172" s="219" t="str">
        <f>CLEAN('البيانات الأساسية'!C25)</f>
        <v/>
      </c>
      <c r="C172" s="88"/>
      <c r="D172" s="38"/>
      <c r="E172" s="38"/>
      <c r="F172" s="38"/>
      <c r="G172" s="39"/>
      <c r="H172" s="40"/>
      <c r="I172" s="41"/>
      <c r="J172" s="41"/>
      <c r="K172" s="41"/>
      <c r="L172" s="42"/>
      <c r="M172" s="43"/>
      <c r="N172" s="60"/>
      <c r="O172" s="62" t="str">
        <f t="shared" si="49"/>
        <v xml:space="preserve"> </v>
      </c>
      <c r="P172" s="208">
        <f t="shared" si="50"/>
        <v>0</v>
      </c>
      <c r="Q172" s="73">
        <f t="shared" si="44"/>
        <v>0</v>
      </c>
      <c r="R172" s="73">
        <f t="shared" si="45"/>
        <v>0</v>
      </c>
      <c r="S172" s="73">
        <f t="shared" si="51"/>
        <v>0</v>
      </c>
      <c r="T172" s="73">
        <f t="shared" si="52"/>
        <v>0</v>
      </c>
      <c r="U172" s="124">
        <f t="shared" si="46"/>
        <v>0</v>
      </c>
      <c r="V172" s="73">
        <f t="shared" si="47"/>
        <v>0</v>
      </c>
      <c r="W172" s="73">
        <f t="shared" si="53"/>
        <v>0</v>
      </c>
      <c r="Y172" s="73">
        <f t="shared" si="54"/>
        <v>0</v>
      </c>
    </row>
    <row r="173" spans="1:25" ht="21" customHeight="1">
      <c r="A173" s="101">
        <v>20</v>
      </c>
      <c r="B173" s="219" t="str">
        <f>CLEAN('البيانات الأساسية'!C26)</f>
        <v/>
      </c>
      <c r="C173" s="87"/>
      <c r="D173" s="34"/>
      <c r="E173" s="34"/>
      <c r="F173" s="34"/>
      <c r="G173" s="35"/>
      <c r="H173" s="33"/>
      <c r="I173" s="34"/>
      <c r="J173" s="34"/>
      <c r="K173" s="34"/>
      <c r="L173" s="35"/>
      <c r="M173" s="36"/>
      <c r="N173" s="59"/>
      <c r="O173" s="15" t="str">
        <f t="shared" si="49"/>
        <v xml:space="preserve"> </v>
      </c>
      <c r="P173" s="208">
        <f t="shared" si="50"/>
        <v>0</v>
      </c>
      <c r="Q173" s="73">
        <f t="shared" si="44"/>
        <v>0</v>
      </c>
      <c r="R173" s="73">
        <f t="shared" si="45"/>
        <v>0</v>
      </c>
      <c r="S173" s="73">
        <f t="shared" si="51"/>
        <v>0</v>
      </c>
      <c r="T173" s="73">
        <f t="shared" si="52"/>
        <v>0</v>
      </c>
      <c r="U173" s="124">
        <f t="shared" si="46"/>
        <v>0</v>
      </c>
      <c r="V173" s="73">
        <f t="shared" si="47"/>
        <v>0</v>
      </c>
      <c r="W173" s="73">
        <f t="shared" si="53"/>
        <v>0</v>
      </c>
      <c r="Y173" s="73">
        <f t="shared" si="54"/>
        <v>0</v>
      </c>
    </row>
    <row r="174" spans="1:25" ht="21" customHeight="1">
      <c r="A174" s="101">
        <v>21</v>
      </c>
      <c r="B174" s="219" t="str">
        <f>CLEAN('البيانات الأساسية'!C27)</f>
        <v/>
      </c>
      <c r="C174" s="88"/>
      <c r="D174" s="38"/>
      <c r="E174" s="38"/>
      <c r="F174" s="38"/>
      <c r="G174" s="39"/>
      <c r="H174" s="40"/>
      <c r="I174" s="41"/>
      <c r="J174" s="41"/>
      <c r="K174" s="41"/>
      <c r="L174" s="42"/>
      <c r="M174" s="43"/>
      <c r="N174" s="60"/>
      <c r="O174" s="62" t="str">
        <f t="shared" si="49"/>
        <v xml:space="preserve"> </v>
      </c>
      <c r="P174" s="208">
        <f t="shared" si="50"/>
        <v>0</v>
      </c>
      <c r="Q174" s="73">
        <f t="shared" si="44"/>
        <v>0</v>
      </c>
      <c r="R174" s="73">
        <f t="shared" si="45"/>
        <v>0</v>
      </c>
      <c r="S174" s="73">
        <f t="shared" si="51"/>
        <v>0</v>
      </c>
      <c r="T174" s="73">
        <f t="shared" si="52"/>
        <v>0</v>
      </c>
      <c r="U174" s="124">
        <f t="shared" si="46"/>
        <v>0</v>
      </c>
      <c r="V174" s="73">
        <f t="shared" si="47"/>
        <v>0</v>
      </c>
      <c r="W174" s="73">
        <f t="shared" si="53"/>
        <v>0</v>
      </c>
      <c r="Y174" s="73">
        <f t="shared" si="54"/>
        <v>0</v>
      </c>
    </row>
    <row r="175" spans="1:25" ht="21" customHeight="1">
      <c r="A175" s="101">
        <v>22</v>
      </c>
      <c r="B175" s="219" t="str">
        <f>CLEAN('البيانات الأساسية'!C28)</f>
        <v/>
      </c>
      <c r="C175" s="87"/>
      <c r="D175" s="34"/>
      <c r="E175" s="34"/>
      <c r="F175" s="34"/>
      <c r="G175" s="35"/>
      <c r="H175" s="33"/>
      <c r="I175" s="34"/>
      <c r="J175" s="34"/>
      <c r="K175" s="34"/>
      <c r="L175" s="35"/>
      <c r="M175" s="36"/>
      <c r="N175" s="59"/>
      <c r="O175" s="15" t="str">
        <f t="shared" si="49"/>
        <v xml:space="preserve"> </v>
      </c>
      <c r="P175" s="208">
        <f t="shared" si="50"/>
        <v>0</v>
      </c>
      <c r="Q175" s="73">
        <f t="shared" si="44"/>
        <v>0</v>
      </c>
      <c r="R175" s="73">
        <f t="shared" si="45"/>
        <v>0</v>
      </c>
      <c r="S175" s="73">
        <f t="shared" si="51"/>
        <v>0</v>
      </c>
      <c r="T175" s="73">
        <f t="shared" si="52"/>
        <v>0</v>
      </c>
      <c r="U175" s="124">
        <f t="shared" si="46"/>
        <v>0</v>
      </c>
      <c r="V175" s="73">
        <f t="shared" si="47"/>
        <v>0</v>
      </c>
      <c r="W175" s="73">
        <f t="shared" si="53"/>
        <v>0</v>
      </c>
      <c r="Y175" s="73">
        <f t="shared" si="54"/>
        <v>0</v>
      </c>
    </row>
    <row r="176" spans="1:25" ht="21" customHeight="1">
      <c r="A176" s="101">
        <v>23</v>
      </c>
      <c r="B176" s="219" t="str">
        <f>CLEAN('البيانات الأساسية'!C29)</f>
        <v/>
      </c>
      <c r="C176" s="88"/>
      <c r="D176" s="38"/>
      <c r="E176" s="38"/>
      <c r="F176" s="38"/>
      <c r="G176" s="39"/>
      <c r="H176" s="40"/>
      <c r="I176" s="41"/>
      <c r="J176" s="41"/>
      <c r="K176" s="41"/>
      <c r="L176" s="42"/>
      <c r="M176" s="43"/>
      <c r="N176" s="60"/>
      <c r="O176" s="62" t="str">
        <f t="shared" si="49"/>
        <v xml:space="preserve"> </v>
      </c>
      <c r="P176" s="208">
        <f t="shared" si="50"/>
        <v>0</v>
      </c>
      <c r="Q176" s="73">
        <f t="shared" si="44"/>
        <v>0</v>
      </c>
      <c r="R176" s="73">
        <f t="shared" si="45"/>
        <v>0</v>
      </c>
      <c r="S176" s="73">
        <f t="shared" si="51"/>
        <v>0</v>
      </c>
      <c r="T176" s="73">
        <f t="shared" si="52"/>
        <v>0</v>
      </c>
      <c r="U176" s="124">
        <f t="shared" si="46"/>
        <v>0</v>
      </c>
      <c r="V176" s="73">
        <f t="shared" si="47"/>
        <v>0</v>
      </c>
      <c r="W176" s="73">
        <f t="shared" si="53"/>
        <v>0</v>
      </c>
      <c r="Y176" s="73">
        <f t="shared" si="54"/>
        <v>0</v>
      </c>
    </row>
    <row r="177" spans="1:45" ht="21" customHeight="1">
      <c r="A177" s="101">
        <v>24</v>
      </c>
      <c r="B177" s="219" t="str">
        <f>CLEAN('البيانات الأساسية'!C30)</f>
        <v/>
      </c>
      <c r="C177" s="87"/>
      <c r="D177" s="34"/>
      <c r="E177" s="34"/>
      <c r="F177" s="34"/>
      <c r="G177" s="35"/>
      <c r="H177" s="33"/>
      <c r="I177" s="34"/>
      <c r="J177" s="34"/>
      <c r="K177" s="34"/>
      <c r="L177" s="35"/>
      <c r="M177" s="36"/>
      <c r="N177" s="59"/>
      <c r="O177" s="15" t="str">
        <f t="shared" si="49"/>
        <v xml:space="preserve"> </v>
      </c>
      <c r="P177" s="208">
        <f t="shared" si="50"/>
        <v>0</v>
      </c>
      <c r="Q177" s="73">
        <f t="shared" si="44"/>
        <v>0</v>
      </c>
      <c r="R177" s="73">
        <f t="shared" si="45"/>
        <v>0</v>
      </c>
      <c r="S177" s="73">
        <f t="shared" si="51"/>
        <v>0</v>
      </c>
      <c r="T177" s="73">
        <f t="shared" si="52"/>
        <v>0</v>
      </c>
      <c r="U177" s="124">
        <f t="shared" si="46"/>
        <v>0</v>
      </c>
      <c r="V177" s="73">
        <f t="shared" si="47"/>
        <v>0</v>
      </c>
      <c r="W177" s="73">
        <f t="shared" si="53"/>
        <v>0</v>
      </c>
      <c r="Y177" s="73">
        <f t="shared" si="54"/>
        <v>0</v>
      </c>
    </row>
    <row r="178" spans="1:45" ht="21" customHeight="1" thickBot="1">
      <c r="A178" s="85">
        <v>25</v>
      </c>
      <c r="B178" s="220" t="str">
        <f>CLEAN('البيانات الأساسية'!C31)</f>
        <v/>
      </c>
      <c r="C178" s="89"/>
      <c r="D178" s="45"/>
      <c r="E178" s="45"/>
      <c r="F178" s="45"/>
      <c r="G178" s="46"/>
      <c r="H178" s="47"/>
      <c r="I178" s="48"/>
      <c r="J178" s="48"/>
      <c r="K178" s="48"/>
      <c r="L178" s="49"/>
      <c r="M178" s="50"/>
      <c r="N178" s="61"/>
      <c r="O178" s="63" t="str">
        <f t="shared" si="49"/>
        <v xml:space="preserve"> </v>
      </c>
      <c r="P178" s="208">
        <f t="shared" si="50"/>
        <v>0</v>
      </c>
      <c r="Q178" s="73">
        <f t="shared" si="44"/>
        <v>0</v>
      </c>
      <c r="R178" s="73">
        <f t="shared" si="45"/>
        <v>0</v>
      </c>
      <c r="S178" s="73">
        <f t="shared" si="51"/>
        <v>0</v>
      </c>
      <c r="T178" s="73">
        <f t="shared" si="52"/>
        <v>0</v>
      </c>
      <c r="U178" s="124">
        <f t="shared" si="46"/>
        <v>0</v>
      </c>
      <c r="V178" s="73">
        <f t="shared" si="47"/>
        <v>0</v>
      </c>
      <c r="W178" s="73">
        <f t="shared" si="53"/>
        <v>0</v>
      </c>
      <c r="Y178" s="73">
        <f t="shared" si="54"/>
        <v>0</v>
      </c>
    </row>
    <row r="179" spans="1:45" s="54" customFormat="1" ht="21" customHeight="1">
      <c r="A179" s="74"/>
      <c r="B179" s="217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3"/>
      <c r="Q179" s="73"/>
      <c r="R179" s="73"/>
      <c r="S179" s="73"/>
      <c r="T179" s="73"/>
      <c r="U179" s="124"/>
      <c r="V179" s="73"/>
      <c r="W179" s="73"/>
      <c r="X179" s="73"/>
      <c r="Y179" s="73"/>
      <c r="Z179" s="67"/>
      <c r="AB179" s="71"/>
    </row>
    <row r="180" spans="1:45" ht="21" customHeight="1">
      <c r="N180" s="55"/>
    </row>
    <row r="186" spans="1:45" ht="21" customHeight="1" thickBot="1">
      <c r="A186" s="244" t="s">
        <v>49</v>
      </c>
      <c r="B186" s="244"/>
      <c r="C186" s="244"/>
      <c r="D186" s="245" t="str">
        <f>CLEAN('البيانات الأساسية'!C4)</f>
        <v>2ث 1</v>
      </c>
      <c r="E186" s="245"/>
      <c r="F186" s="245"/>
      <c r="G186" s="65" t="s">
        <v>50</v>
      </c>
      <c r="H186" s="65"/>
      <c r="I186" s="245" t="str">
        <f>CLEAN('البيانات الأساسية'!C2)</f>
        <v>الفيزياء2</v>
      </c>
      <c r="J186" s="245"/>
      <c r="K186" s="245"/>
      <c r="L186" s="245"/>
      <c r="M186" s="244" t="s">
        <v>51</v>
      </c>
      <c r="N186" s="244"/>
      <c r="O186" s="209" t="s">
        <v>58</v>
      </c>
    </row>
    <row r="187" spans="1:45" ht="3.75" customHeight="1" thickBot="1">
      <c r="B187" s="217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26"/>
    </row>
    <row r="188" spans="1:45" ht="21" customHeight="1" thickBot="1">
      <c r="A188" s="247" t="s">
        <v>14</v>
      </c>
      <c r="B188" s="250" t="s">
        <v>7</v>
      </c>
      <c r="C188" s="252" t="s">
        <v>0</v>
      </c>
      <c r="D188" s="253"/>
      <c r="E188" s="253"/>
      <c r="F188" s="253"/>
      <c r="G188" s="254"/>
      <c r="H188" s="255" t="s">
        <v>13</v>
      </c>
      <c r="I188" s="256"/>
      <c r="J188" s="256"/>
      <c r="K188" s="256"/>
      <c r="L188" s="257"/>
      <c r="M188" s="258" t="s">
        <v>1</v>
      </c>
      <c r="N188" s="239" t="s">
        <v>12</v>
      </c>
      <c r="O188" s="241" t="s">
        <v>53</v>
      </c>
      <c r="AD188" s="77"/>
      <c r="AE188" s="237" t="s">
        <v>54</v>
      </c>
      <c r="AF188" s="237"/>
      <c r="AG188" s="237"/>
      <c r="AH188" s="237"/>
      <c r="AI188" s="237"/>
      <c r="AJ188" s="237"/>
      <c r="AK188" s="237"/>
      <c r="AL188" s="237"/>
      <c r="AM188" s="237"/>
      <c r="AN188" s="237"/>
      <c r="AO188" s="237"/>
      <c r="AP188" s="237"/>
      <c r="AQ188" s="76"/>
      <c r="AR188" s="68"/>
    </row>
    <row r="189" spans="1:45" ht="21" customHeight="1">
      <c r="A189" s="248"/>
      <c r="B189" s="251"/>
      <c r="C189" s="5" t="s">
        <v>2</v>
      </c>
      <c r="D189" s="6" t="s">
        <v>3</v>
      </c>
      <c r="E189" s="6" t="s">
        <v>4</v>
      </c>
      <c r="F189" s="6" t="s">
        <v>5</v>
      </c>
      <c r="G189" s="7" t="s">
        <v>6</v>
      </c>
      <c r="H189" s="8" t="s">
        <v>2</v>
      </c>
      <c r="I189" s="9" t="s">
        <v>3</v>
      </c>
      <c r="J189" s="9" t="s">
        <v>4</v>
      </c>
      <c r="K189" s="9" t="s">
        <v>5</v>
      </c>
      <c r="L189" s="10" t="s">
        <v>6</v>
      </c>
      <c r="M189" s="259"/>
      <c r="N189" s="261"/>
      <c r="O189" s="243"/>
      <c r="AD189" s="73"/>
      <c r="AE189" s="69" t="s">
        <v>15</v>
      </c>
      <c r="AF189" s="69"/>
      <c r="AG189" s="69" t="s">
        <v>16</v>
      </c>
      <c r="AH189" s="69"/>
      <c r="AI189" s="69" t="s">
        <v>9</v>
      </c>
      <c r="AJ189" s="69"/>
      <c r="AK189" s="69" t="s">
        <v>10</v>
      </c>
      <c r="AL189" s="69" t="s">
        <v>11</v>
      </c>
      <c r="AM189" s="69" t="s">
        <v>35</v>
      </c>
      <c r="AN189" s="69"/>
      <c r="AO189" s="69" t="s">
        <v>42</v>
      </c>
      <c r="AP189" s="75" t="s">
        <v>44</v>
      </c>
      <c r="AR189" s="68"/>
    </row>
    <row r="190" spans="1:45" ht="21" customHeight="1" thickBot="1">
      <c r="A190" s="249"/>
      <c r="B190" s="251"/>
      <c r="C190" s="1">
        <v>41240</v>
      </c>
      <c r="D190" s="2">
        <v>41241</v>
      </c>
      <c r="E190" s="2">
        <v>41242</v>
      </c>
      <c r="F190" s="2">
        <v>41243</v>
      </c>
      <c r="G190" s="3">
        <v>41244</v>
      </c>
      <c r="H190" s="1">
        <f>C190</f>
        <v>41240</v>
      </c>
      <c r="I190" s="2">
        <f>D190</f>
        <v>41241</v>
      </c>
      <c r="J190" s="2">
        <f>E190</f>
        <v>41242</v>
      </c>
      <c r="K190" s="2">
        <f>F190</f>
        <v>41243</v>
      </c>
      <c r="L190" s="3">
        <f>G190</f>
        <v>41244</v>
      </c>
      <c r="M190" s="260"/>
      <c r="N190" s="240"/>
      <c r="O190" s="243"/>
      <c r="P190" s="125" t="s">
        <v>86</v>
      </c>
      <c r="Q190" s="69" t="s">
        <v>15</v>
      </c>
      <c r="R190" s="69" t="s">
        <v>16</v>
      </c>
      <c r="S190" s="69" t="s">
        <v>9</v>
      </c>
      <c r="T190" s="69" t="s">
        <v>10</v>
      </c>
      <c r="U190" s="124" t="s">
        <v>85</v>
      </c>
      <c r="V190" s="69" t="s">
        <v>11</v>
      </c>
      <c r="W190" s="73" t="s">
        <v>41</v>
      </c>
      <c r="Y190" s="73" t="s">
        <v>43</v>
      </c>
      <c r="AD190" s="73"/>
      <c r="AE190" s="73"/>
      <c r="AF190" s="73"/>
      <c r="AG190" s="73"/>
      <c r="AH190" s="73"/>
      <c r="AI190" s="73"/>
      <c r="AJ190" s="73"/>
      <c r="AK190" s="73"/>
      <c r="AL190" s="73"/>
      <c r="AM190" s="73"/>
      <c r="AN190" s="73"/>
      <c r="AO190" s="73"/>
      <c r="AP190" s="67"/>
      <c r="AR190" s="67"/>
      <c r="AS190" s="25"/>
    </row>
    <row r="191" spans="1:45" ht="21" customHeight="1">
      <c r="A191" s="100">
        <v>1</v>
      </c>
      <c r="B191" s="222" t="str">
        <f>CLEAN('البيانات الأساسية'!C7)</f>
        <v/>
      </c>
      <c r="C191" s="86"/>
      <c r="D191" s="27"/>
      <c r="E191" s="27"/>
      <c r="F191" s="27"/>
      <c r="G191" s="28"/>
      <c r="H191" s="29"/>
      <c r="I191" s="30"/>
      <c r="J191" s="30"/>
      <c r="K191" s="30"/>
      <c r="L191" s="31"/>
      <c r="M191" s="32"/>
      <c r="N191" s="58"/>
      <c r="O191" s="57" t="str">
        <f>IF(C191&gt;=4,"خطأ إدخال حضور",IF(D191&gt;=4,"خطأ إدخال حضور",IF(E191&gt;=4,"خطأ إدخال حضور",IF(F191&gt;=4,"خطأ إدخال حضور",IF(G191&gt;=4,"خطأ إدخال حضور",IF(H191&gt;=6,"خطأ إدخال مشاركة",IF(I191&gt;=6,"خطأ إدخال مشاركة",IF(J191&gt;=6,"خطأ إدخال مشاركة",IF(K191&gt;=6,"خطأ إدخال مشاركة",IF(L191&gt;=6,"خطأ إدخال مشاركة",IF(M191&gt;=3,"خطأ إدخال واجبات",IF(N191&gt;=3,"خطأ إدخال ملف الاعمال"," "))))))))))))</f>
        <v xml:space="preserve"> </v>
      </c>
      <c r="P191" s="208">
        <f>COUNTIF(C191:G191,"=3")</f>
        <v>0</v>
      </c>
      <c r="Q191" s="73">
        <f t="shared" ref="Q191:Q215" si="55">COUNTIF(C191:G191,"=0")</f>
        <v>0</v>
      </c>
      <c r="R191" s="73">
        <f t="shared" ref="R191:R215" si="56">COUNTIF(D191:G191,"=1")</f>
        <v>0</v>
      </c>
      <c r="S191" s="73">
        <f>COUNTIF(C191:G191,"=2")</f>
        <v>0</v>
      </c>
      <c r="T191" s="73">
        <f>COUNTIF(C191:G191,"&gt;1")</f>
        <v>0</v>
      </c>
      <c r="U191" s="124">
        <f t="shared" ref="U191:U215" si="57">COUNTIF(C191:G191,"&gt;=0")</f>
        <v>0</v>
      </c>
      <c r="V191" s="73">
        <f t="shared" ref="V191:V215" si="58">SUM(H191:L191)</f>
        <v>0</v>
      </c>
      <c r="W191" s="73">
        <f>COUNTIF(M191,"&gt;=0")</f>
        <v>0</v>
      </c>
      <c r="Y191" s="73">
        <f t="shared" ref="Y191:Y206" si="59">COUNTIF(N191,"&gt;=0")</f>
        <v>0</v>
      </c>
      <c r="AD191" s="73"/>
      <c r="AE191" s="73">
        <f>SUM(Q6,Q43,Q80,Q117,Q154,Q191)</f>
        <v>0</v>
      </c>
      <c r="AF191" s="73"/>
      <c r="AG191" s="73">
        <f>SUM(R6,R43,R80,R117,R154,R191)</f>
        <v>0</v>
      </c>
      <c r="AH191" s="73"/>
      <c r="AI191" s="73">
        <f>SUM(S6,S43,S80,S117,S154,S191)</f>
        <v>0</v>
      </c>
      <c r="AJ191" s="73"/>
      <c r="AK191" s="73">
        <f t="shared" ref="AK191:AK215" si="60">SUM(T6,T43,T80,T117,T154,T191)</f>
        <v>0</v>
      </c>
      <c r="AL191" s="73">
        <f>SUM(V6,V43,V80,V117,V154,V191)</f>
        <v>0</v>
      </c>
      <c r="AM191" s="72" t="e">
        <f>AL191/AK191</f>
        <v>#DIV/0!</v>
      </c>
      <c r="AN191" s="73"/>
      <c r="AO191" s="73">
        <f>SUM(W6,W43,W80,W117,W154,W191)*2</f>
        <v>0</v>
      </c>
      <c r="AP191" s="73">
        <f>SUM(Y6,Y43,Y80,Y117,Y154,Y191)*2</f>
        <v>0</v>
      </c>
      <c r="AR191" s="68"/>
    </row>
    <row r="192" spans="1:45" ht="21" customHeight="1">
      <c r="A192" s="101">
        <v>2</v>
      </c>
      <c r="B192" s="219" t="str">
        <f>CLEAN('البيانات الأساسية'!C8)</f>
        <v/>
      </c>
      <c r="C192" s="87"/>
      <c r="D192" s="34"/>
      <c r="E192" s="34"/>
      <c r="F192" s="34"/>
      <c r="G192" s="35"/>
      <c r="H192" s="33"/>
      <c r="I192" s="34"/>
      <c r="J192" s="34"/>
      <c r="K192" s="34"/>
      <c r="L192" s="35"/>
      <c r="M192" s="36"/>
      <c r="N192" s="59"/>
      <c r="O192" s="15" t="str">
        <f t="shared" ref="O192:O215" si="61">IF(C192&gt;=4,"خطأ إدخال حضور",IF(D192&gt;=4,"خطأ إدخال حضور",IF(E192&gt;=4,"خطأ إدخال حضور",IF(F192&gt;=4,"خطأ إدخال حضور",IF(G192&gt;=4,"خطأ إدخال حضور",IF(H192&gt;=6,"خطأ إدخال مشاركة",IF(I192&gt;=6,"خطأ إدخال مشاركة",IF(J192&gt;=6,"خطأ إدخال مشاركة",IF(K192&gt;=6,"خطأ إدخال مشاركة",IF(L192&gt;=6,"خطأ إدخال مشاركة",IF(M192&gt;=3,"خطأ إدخال واجبات",IF(N192&gt;=3,"خطأ إدخال ملف الاعمال"," "))))))))))))</f>
        <v xml:space="preserve"> </v>
      </c>
      <c r="P192" s="208">
        <f t="shared" ref="P192:P215" si="62">COUNTIF(C192:G192,"=3")</f>
        <v>0</v>
      </c>
      <c r="Q192" s="73">
        <f t="shared" si="55"/>
        <v>0</v>
      </c>
      <c r="R192" s="73">
        <f t="shared" si="56"/>
        <v>0</v>
      </c>
      <c r="S192" s="73">
        <f t="shared" ref="S192:S215" si="63">COUNTIF(C192:G192,"=2")</f>
        <v>0</v>
      </c>
      <c r="T192" s="73">
        <f t="shared" ref="T192:T215" si="64">COUNTIF(C192:G192,"&gt;1")</f>
        <v>0</v>
      </c>
      <c r="U192" s="124">
        <f t="shared" si="57"/>
        <v>0</v>
      </c>
      <c r="V192" s="73">
        <f t="shared" si="58"/>
        <v>0</v>
      </c>
      <c r="W192" s="73">
        <f t="shared" ref="W192:W215" si="65">COUNTIF(M192,"&gt;=0")</f>
        <v>0</v>
      </c>
      <c r="Y192" s="73">
        <f t="shared" si="59"/>
        <v>0</v>
      </c>
      <c r="AD192" s="73"/>
      <c r="AE192" s="73">
        <f t="shared" ref="AE192:AE215" si="66">SUM(Q7,Q44,Q81,Q118,Q155,Q192)</f>
        <v>0</v>
      </c>
      <c r="AF192" s="73"/>
      <c r="AG192" s="73">
        <f t="shared" ref="AG192:AG215" si="67">SUM(R7,R44,R81,R118,R155,R192)</f>
        <v>0</v>
      </c>
      <c r="AH192" s="73"/>
      <c r="AI192" s="73">
        <f t="shared" ref="AI192:AI215" si="68">SUM(S7,S44,S81,S118,S155,S192)</f>
        <v>0</v>
      </c>
      <c r="AJ192" s="73"/>
      <c r="AK192" s="73">
        <f t="shared" si="60"/>
        <v>0</v>
      </c>
      <c r="AL192" s="73">
        <f t="shared" ref="AL192" si="69">SUM(V7,V44,V81,V118,V155,V192)</f>
        <v>0</v>
      </c>
      <c r="AM192" s="72" t="e">
        <f t="shared" ref="AM192:AM215" si="70">AL192/AK192</f>
        <v>#DIV/0!</v>
      </c>
      <c r="AN192" s="73"/>
      <c r="AO192" s="73">
        <f t="shared" ref="AO192:AO215" si="71">SUM(W7,W44,W81,W118,W155,W192)*2</f>
        <v>0</v>
      </c>
      <c r="AP192" s="73">
        <f t="shared" ref="AP192:AP215" si="72">SUM(Y7,Y44,Y81,Y118,Y155,Y192)*2</f>
        <v>0</v>
      </c>
      <c r="AR192" s="68"/>
    </row>
    <row r="193" spans="1:44" ht="21" customHeight="1">
      <c r="A193" s="101">
        <v>3</v>
      </c>
      <c r="B193" s="219" t="str">
        <f>CLEAN('البيانات الأساسية'!C9)</f>
        <v/>
      </c>
      <c r="C193" s="88"/>
      <c r="D193" s="38"/>
      <c r="E193" s="38"/>
      <c r="F193" s="38"/>
      <c r="G193" s="39"/>
      <c r="H193" s="40"/>
      <c r="I193" s="41"/>
      <c r="J193" s="41"/>
      <c r="K193" s="41"/>
      <c r="L193" s="42"/>
      <c r="M193" s="43"/>
      <c r="N193" s="60"/>
      <c r="O193" s="62" t="str">
        <f t="shared" si="61"/>
        <v xml:space="preserve"> </v>
      </c>
      <c r="P193" s="208">
        <f t="shared" si="62"/>
        <v>0</v>
      </c>
      <c r="Q193" s="73">
        <f t="shared" si="55"/>
        <v>0</v>
      </c>
      <c r="R193" s="73">
        <f t="shared" si="56"/>
        <v>0</v>
      </c>
      <c r="S193" s="73">
        <f t="shared" si="63"/>
        <v>0</v>
      </c>
      <c r="T193" s="73">
        <f t="shared" si="64"/>
        <v>0</v>
      </c>
      <c r="U193" s="124">
        <f t="shared" si="57"/>
        <v>0</v>
      </c>
      <c r="V193" s="73">
        <f t="shared" si="58"/>
        <v>0</v>
      </c>
      <c r="W193" s="73">
        <f t="shared" si="65"/>
        <v>0</v>
      </c>
      <c r="Y193" s="73">
        <f t="shared" si="59"/>
        <v>0</v>
      </c>
      <c r="AD193" s="73"/>
      <c r="AE193" s="73">
        <f t="shared" si="66"/>
        <v>0</v>
      </c>
      <c r="AF193" s="73"/>
      <c r="AG193" s="73">
        <f t="shared" si="67"/>
        <v>0</v>
      </c>
      <c r="AH193" s="73"/>
      <c r="AI193" s="73">
        <f t="shared" si="68"/>
        <v>0</v>
      </c>
      <c r="AJ193" s="73"/>
      <c r="AK193" s="73">
        <f t="shared" si="60"/>
        <v>0</v>
      </c>
      <c r="AL193" s="73">
        <f t="shared" ref="AL193" si="73">SUM(V8,V45,V82,V119,V156,V193)</f>
        <v>0</v>
      </c>
      <c r="AM193" s="72" t="e">
        <f t="shared" si="70"/>
        <v>#DIV/0!</v>
      </c>
      <c r="AN193" s="73"/>
      <c r="AO193" s="73">
        <f t="shared" si="71"/>
        <v>0</v>
      </c>
      <c r="AP193" s="73">
        <f t="shared" si="72"/>
        <v>0</v>
      </c>
      <c r="AR193" s="68"/>
    </row>
    <row r="194" spans="1:44" ht="21" customHeight="1">
      <c r="A194" s="101">
        <v>4</v>
      </c>
      <c r="B194" s="219" t="str">
        <f>CLEAN('البيانات الأساسية'!C10)</f>
        <v/>
      </c>
      <c r="C194" s="87"/>
      <c r="D194" s="34"/>
      <c r="E194" s="34"/>
      <c r="F194" s="34"/>
      <c r="G194" s="35"/>
      <c r="H194" s="33"/>
      <c r="I194" s="34"/>
      <c r="J194" s="34"/>
      <c r="K194" s="34"/>
      <c r="L194" s="35"/>
      <c r="M194" s="36"/>
      <c r="N194" s="59"/>
      <c r="O194" s="15" t="str">
        <f t="shared" si="61"/>
        <v xml:space="preserve"> </v>
      </c>
      <c r="P194" s="208">
        <f t="shared" si="62"/>
        <v>0</v>
      </c>
      <c r="Q194" s="73">
        <f t="shared" si="55"/>
        <v>0</v>
      </c>
      <c r="R194" s="73">
        <f t="shared" si="56"/>
        <v>0</v>
      </c>
      <c r="S194" s="73">
        <f t="shared" si="63"/>
        <v>0</v>
      </c>
      <c r="T194" s="73">
        <f t="shared" si="64"/>
        <v>0</v>
      </c>
      <c r="U194" s="124">
        <f t="shared" si="57"/>
        <v>0</v>
      </c>
      <c r="V194" s="73">
        <f t="shared" si="58"/>
        <v>0</v>
      </c>
      <c r="W194" s="73">
        <f t="shared" si="65"/>
        <v>0</v>
      </c>
      <c r="Y194" s="73">
        <f t="shared" si="59"/>
        <v>0</v>
      </c>
      <c r="AD194" s="73"/>
      <c r="AE194" s="73">
        <f t="shared" si="66"/>
        <v>0</v>
      </c>
      <c r="AF194" s="73"/>
      <c r="AG194" s="73">
        <f t="shared" si="67"/>
        <v>0</v>
      </c>
      <c r="AH194" s="73"/>
      <c r="AI194" s="73">
        <f t="shared" si="68"/>
        <v>0</v>
      </c>
      <c r="AJ194" s="73"/>
      <c r="AK194" s="73">
        <f t="shared" si="60"/>
        <v>0</v>
      </c>
      <c r="AL194" s="73">
        <f t="shared" ref="AL194" si="74">SUM(V9,V46,V83,V120,V157,V194)</f>
        <v>0</v>
      </c>
      <c r="AM194" s="72" t="e">
        <f t="shared" si="70"/>
        <v>#DIV/0!</v>
      </c>
      <c r="AN194" s="73"/>
      <c r="AO194" s="73">
        <f t="shared" si="71"/>
        <v>0</v>
      </c>
      <c r="AP194" s="73">
        <f t="shared" si="72"/>
        <v>0</v>
      </c>
      <c r="AR194" s="68"/>
    </row>
    <row r="195" spans="1:44" ht="21" customHeight="1">
      <c r="A195" s="101">
        <v>5</v>
      </c>
      <c r="B195" s="219" t="str">
        <f>CLEAN('البيانات الأساسية'!C11)</f>
        <v/>
      </c>
      <c r="C195" s="88"/>
      <c r="D195" s="38"/>
      <c r="E195" s="38"/>
      <c r="F195" s="38"/>
      <c r="G195" s="39"/>
      <c r="H195" s="40"/>
      <c r="I195" s="41"/>
      <c r="J195" s="41"/>
      <c r="K195" s="41"/>
      <c r="L195" s="42"/>
      <c r="M195" s="43"/>
      <c r="N195" s="60"/>
      <c r="O195" s="62" t="str">
        <f t="shared" si="61"/>
        <v xml:space="preserve"> </v>
      </c>
      <c r="P195" s="208">
        <f t="shared" si="62"/>
        <v>0</v>
      </c>
      <c r="Q195" s="73">
        <f t="shared" si="55"/>
        <v>0</v>
      </c>
      <c r="R195" s="73">
        <f t="shared" si="56"/>
        <v>0</v>
      </c>
      <c r="S195" s="73">
        <f t="shared" si="63"/>
        <v>0</v>
      </c>
      <c r="T195" s="73">
        <f t="shared" si="64"/>
        <v>0</v>
      </c>
      <c r="U195" s="124">
        <f t="shared" si="57"/>
        <v>0</v>
      </c>
      <c r="V195" s="73">
        <f t="shared" si="58"/>
        <v>0</v>
      </c>
      <c r="W195" s="73">
        <f t="shared" si="65"/>
        <v>0</v>
      </c>
      <c r="Y195" s="73">
        <f t="shared" si="59"/>
        <v>0</v>
      </c>
      <c r="AD195" s="73"/>
      <c r="AE195" s="73">
        <f t="shared" si="66"/>
        <v>0</v>
      </c>
      <c r="AF195" s="73"/>
      <c r="AG195" s="73">
        <f t="shared" si="67"/>
        <v>0</v>
      </c>
      <c r="AH195" s="73"/>
      <c r="AI195" s="73">
        <f t="shared" si="68"/>
        <v>0</v>
      </c>
      <c r="AJ195" s="73"/>
      <c r="AK195" s="73">
        <f t="shared" si="60"/>
        <v>0</v>
      </c>
      <c r="AL195" s="73">
        <f t="shared" ref="AL195" si="75">SUM(V10,V47,V84,V121,V158,V195)</f>
        <v>0</v>
      </c>
      <c r="AM195" s="72" t="e">
        <f t="shared" si="70"/>
        <v>#DIV/0!</v>
      </c>
      <c r="AN195" s="73"/>
      <c r="AO195" s="73">
        <f t="shared" si="71"/>
        <v>0</v>
      </c>
      <c r="AP195" s="73">
        <f t="shared" si="72"/>
        <v>0</v>
      </c>
      <c r="AR195" s="68"/>
    </row>
    <row r="196" spans="1:44" ht="21" customHeight="1">
      <c r="A196" s="101">
        <v>6</v>
      </c>
      <c r="B196" s="219" t="str">
        <f>CLEAN('البيانات الأساسية'!C12)</f>
        <v/>
      </c>
      <c r="C196" s="87"/>
      <c r="D196" s="34"/>
      <c r="E196" s="34"/>
      <c r="F196" s="34"/>
      <c r="G196" s="35"/>
      <c r="H196" s="33"/>
      <c r="I196" s="34"/>
      <c r="J196" s="34"/>
      <c r="K196" s="34"/>
      <c r="L196" s="35"/>
      <c r="M196" s="36"/>
      <c r="N196" s="59"/>
      <c r="O196" s="15" t="str">
        <f t="shared" si="61"/>
        <v xml:space="preserve"> </v>
      </c>
      <c r="P196" s="208">
        <f t="shared" si="62"/>
        <v>0</v>
      </c>
      <c r="Q196" s="73">
        <f t="shared" si="55"/>
        <v>0</v>
      </c>
      <c r="R196" s="73">
        <f t="shared" si="56"/>
        <v>0</v>
      </c>
      <c r="S196" s="73">
        <f t="shared" si="63"/>
        <v>0</v>
      </c>
      <c r="T196" s="73">
        <f t="shared" si="64"/>
        <v>0</v>
      </c>
      <c r="U196" s="124">
        <f t="shared" si="57"/>
        <v>0</v>
      </c>
      <c r="V196" s="73">
        <f t="shared" si="58"/>
        <v>0</v>
      </c>
      <c r="W196" s="73">
        <f t="shared" si="65"/>
        <v>0</v>
      </c>
      <c r="Y196" s="73">
        <f t="shared" si="59"/>
        <v>0</v>
      </c>
      <c r="AD196" s="73"/>
      <c r="AE196" s="73">
        <f t="shared" si="66"/>
        <v>0</v>
      </c>
      <c r="AF196" s="73"/>
      <c r="AG196" s="73">
        <f t="shared" si="67"/>
        <v>0</v>
      </c>
      <c r="AH196" s="73"/>
      <c r="AI196" s="73">
        <f t="shared" si="68"/>
        <v>0</v>
      </c>
      <c r="AJ196" s="73"/>
      <c r="AK196" s="73">
        <f t="shared" si="60"/>
        <v>0</v>
      </c>
      <c r="AL196" s="73">
        <f t="shared" ref="AL196" si="76">SUM(V11,V48,V85,V122,V159,V196)</f>
        <v>0</v>
      </c>
      <c r="AM196" s="72" t="e">
        <f t="shared" si="70"/>
        <v>#DIV/0!</v>
      </c>
      <c r="AN196" s="73"/>
      <c r="AO196" s="73">
        <f t="shared" si="71"/>
        <v>0</v>
      </c>
      <c r="AP196" s="73">
        <f t="shared" si="72"/>
        <v>0</v>
      </c>
      <c r="AR196" s="68"/>
    </row>
    <row r="197" spans="1:44" ht="21" customHeight="1">
      <c r="A197" s="101">
        <v>7</v>
      </c>
      <c r="B197" s="219" t="str">
        <f>CLEAN('البيانات الأساسية'!C13)</f>
        <v/>
      </c>
      <c r="C197" s="88"/>
      <c r="D197" s="38"/>
      <c r="E197" s="38"/>
      <c r="F197" s="38"/>
      <c r="G197" s="39"/>
      <c r="H197" s="40"/>
      <c r="I197" s="41"/>
      <c r="J197" s="41"/>
      <c r="K197" s="41"/>
      <c r="L197" s="42"/>
      <c r="M197" s="43"/>
      <c r="N197" s="60"/>
      <c r="O197" s="62" t="str">
        <f t="shared" si="61"/>
        <v xml:space="preserve"> </v>
      </c>
      <c r="P197" s="208">
        <f t="shared" si="62"/>
        <v>0</v>
      </c>
      <c r="Q197" s="73">
        <f t="shared" si="55"/>
        <v>0</v>
      </c>
      <c r="R197" s="73">
        <f t="shared" si="56"/>
        <v>0</v>
      </c>
      <c r="S197" s="73">
        <f t="shared" si="63"/>
        <v>0</v>
      </c>
      <c r="T197" s="73">
        <f t="shared" si="64"/>
        <v>0</v>
      </c>
      <c r="U197" s="124">
        <f t="shared" si="57"/>
        <v>0</v>
      </c>
      <c r="V197" s="73">
        <f t="shared" si="58"/>
        <v>0</v>
      </c>
      <c r="W197" s="73">
        <f t="shared" si="65"/>
        <v>0</v>
      </c>
      <c r="Y197" s="73">
        <f t="shared" si="59"/>
        <v>0</v>
      </c>
      <c r="AD197" s="73"/>
      <c r="AE197" s="73">
        <f t="shared" si="66"/>
        <v>0</v>
      </c>
      <c r="AF197" s="73"/>
      <c r="AG197" s="73">
        <f t="shared" si="67"/>
        <v>0</v>
      </c>
      <c r="AH197" s="73"/>
      <c r="AI197" s="73">
        <f t="shared" si="68"/>
        <v>0</v>
      </c>
      <c r="AJ197" s="73"/>
      <c r="AK197" s="73">
        <f t="shared" si="60"/>
        <v>0</v>
      </c>
      <c r="AL197" s="73">
        <f t="shared" ref="AL197" si="77">SUM(V12,V49,V86,V123,V160,V197)</f>
        <v>0</v>
      </c>
      <c r="AM197" s="72" t="e">
        <f t="shared" si="70"/>
        <v>#DIV/0!</v>
      </c>
      <c r="AN197" s="73"/>
      <c r="AO197" s="73">
        <f t="shared" si="71"/>
        <v>0</v>
      </c>
      <c r="AP197" s="73">
        <f t="shared" si="72"/>
        <v>0</v>
      </c>
      <c r="AR197" s="68"/>
    </row>
    <row r="198" spans="1:44" ht="21" customHeight="1">
      <c r="A198" s="101">
        <v>8</v>
      </c>
      <c r="B198" s="219" t="str">
        <f>CLEAN('البيانات الأساسية'!C14)</f>
        <v/>
      </c>
      <c r="C198" s="87"/>
      <c r="D198" s="34"/>
      <c r="E198" s="34"/>
      <c r="F198" s="34"/>
      <c r="G198" s="35"/>
      <c r="H198" s="33"/>
      <c r="I198" s="34"/>
      <c r="J198" s="34"/>
      <c r="K198" s="34"/>
      <c r="L198" s="35"/>
      <c r="M198" s="36"/>
      <c r="N198" s="59"/>
      <c r="O198" s="15" t="str">
        <f t="shared" si="61"/>
        <v xml:space="preserve"> </v>
      </c>
      <c r="P198" s="208">
        <f t="shared" si="62"/>
        <v>0</v>
      </c>
      <c r="Q198" s="73">
        <f t="shared" si="55"/>
        <v>0</v>
      </c>
      <c r="R198" s="73">
        <f t="shared" si="56"/>
        <v>0</v>
      </c>
      <c r="S198" s="73">
        <f t="shared" si="63"/>
        <v>0</v>
      </c>
      <c r="T198" s="73">
        <f t="shared" si="64"/>
        <v>0</v>
      </c>
      <c r="U198" s="124">
        <f t="shared" si="57"/>
        <v>0</v>
      </c>
      <c r="V198" s="73">
        <f t="shared" si="58"/>
        <v>0</v>
      </c>
      <c r="W198" s="73">
        <f t="shared" si="65"/>
        <v>0</v>
      </c>
      <c r="Y198" s="73">
        <f t="shared" si="59"/>
        <v>0</v>
      </c>
      <c r="AD198" s="73"/>
      <c r="AE198" s="73">
        <f t="shared" si="66"/>
        <v>0</v>
      </c>
      <c r="AF198" s="73"/>
      <c r="AG198" s="73">
        <f t="shared" si="67"/>
        <v>0</v>
      </c>
      <c r="AH198" s="73"/>
      <c r="AI198" s="73">
        <f t="shared" si="68"/>
        <v>0</v>
      </c>
      <c r="AJ198" s="73"/>
      <c r="AK198" s="73">
        <f t="shared" si="60"/>
        <v>0</v>
      </c>
      <c r="AL198" s="73">
        <f t="shared" ref="AL198" si="78">SUM(V13,V50,V87,V124,V161,V198)</f>
        <v>0</v>
      </c>
      <c r="AM198" s="72" t="e">
        <f t="shared" si="70"/>
        <v>#DIV/0!</v>
      </c>
      <c r="AN198" s="73"/>
      <c r="AO198" s="73">
        <f t="shared" si="71"/>
        <v>0</v>
      </c>
      <c r="AP198" s="73">
        <f t="shared" si="72"/>
        <v>0</v>
      </c>
      <c r="AR198" s="68"/>
    </row>
    <row r="199" spans="1:44" ht="21" customHeight="1">
      <c r="A199" s="101">
        <v>9</v>
      </c>
      <c r="B199" s="219" t="str">
        <f>CLEAN('البيانات الأساسية'!C15)</f>
        <v/>
      </c>
      <c r="C199" s="88"/>
      <c r="D199" s="38"/>
      <c r="E199" s="38"/>
      <c r="F199" s="38"/>
      <c r="G199" s="39"/>
      <c r="H199" s="40"/>
      <c r="I199" s="41"/>
      <c r="J199" s="41"/>
      <c r="K199" s="41"/>
      <c r="L199" s="42"/>
      <c r="M199" s="43"/>
      <c r="N199" s="60"/>
      <c r="O199" s="62" t="str">
        <f t="shared" si="61"/>
        <v xml:space="preserve"> </v>
      </c>
      <c r="P199" s="208">
        <f t="shared" si="62"/>
        <v>0</v>
      </c>
      <c r="Q199" s="73">
        <f t="shared" si="55"/>
        <v>0</v>
      </c>
      <c r="R199" s="73">
        <f t="shared" si="56"/>
        <v>0</v>
      </c>
      <c r="S199" s="73">
        <f t="shared" si="63"/>
        <v>0</v>
      </c>
      <c r="T199" s="73">
        <f t="shared" si="64"/>
        <v>0</v>
      </c>
      <c r="U199" s="124">
        <f t="shared" si="57"/>
        <v>0</v>
      </c>
      <c r="V199" s="73">
        <f t="shared" si="58"/>
        <v>0</v>
      </c>
      <c r="W199" s="73">
        <f t="shared" si="65"/>
        <v>0</v>
      </c>
      <c r="Y199" s="73">
        <f t="shared" si="59"/>
        <v>0</v>
      </c>
      <c r="AD199" s="73"/>
      <c r="AE199" s="73">
        <f t="shared" si="66"/>
        <v>0</v>
      </c>
      <c r="AF199" s="73"/>
      <c r="AG199" s="73">
        <f t="shared" si="67"/>
        <v>0</v>
      </c>
      <c r="AH199" s="73"/>
      <c r="AI199" s="73">
        <f t="shared" si="68"/>
        <v>0</v>
      </c>
      <c r="AJ199" s="73"/>
      <c r="AK199" s="73">
        <f t="shared" si="60"/>
        <v>0</v>
      </c>
      <c r="AL199" s="73">
        <f t="shared" ref="AL199" si="79">SUM(V14,V51,V88,V125,V162,V199)</f>
        <v>0</v>
      </c>
      <c r="AM199" s="72" t="e">
        <f t="shared" si="70"/>
        <v>#DIV/0!</v>
      </c>
      <c r="AN199" s="73"/>
      <c r="AO199" s="73">
        <f t="shared" si="71"/>
        <v>0</v>
      </c>
      <c r="AP199" s="73">
        <f t="shared" si="72"/>
        <v>0</v>
      </c>
      <c r="AR199" s="68"/>
    </row>
    <row r="200" spans="1:44" ht="21" customHeight="1">
      <c r="A200" s="101">
        <v>10</v>
      </c>
      <c r="B200" s="219" t="str">
        <f>CLEAN('البيانات الأساسية'!C16)</f>
        <v/>
      </c>
      <c r="C200" s="87"/>
      <c r="D200" s="34"/>
      <c r="E200" s="34"/>
      <c r="F200" s="34"/>
      <c r="G200" s="35"/>
      <c r="H200" s="33"/>
      <c r="I200" s="34"/>
      <c r="J200" s="34"/>
      <c r="K200" s="34"/>
      <c r="L200" s="35"/>
      <c r="M200" s="36"/>
      <c r="N200" s="59"/>
      <c r="O200" s="15" t="str">
        <f t="shared" si="61"/>
        <v xml:space="preserve"> </v>
      </c>
      <c r="P200" s="208">
        <f t="shared" si="62"/>
        <v>0</v>
      </c>
      <c r="Q200" s="73">
        <f t="shared" si="55"/>
        <v>0</v>
      </c>
      <c r="R200" s="73">
        <f t="shared" si="56"/>
        <v>0</v>
      </c>
      <c r="S200" s="73">
        <f t="shared" si="63"/>
        <v>0</v>
      </c>
      <c r="T200" s="73">
        <f t="shared" si="64"/>
        <v>0</v>
      </c>
      <c r="U200" s="124">
        <f t="shared" si="57"/>
        <v>0</v>
      </c>
      <c r="V200" s="73">
        <f t="shared" si="58"/>
        <v>0</v>
      </c>
      <c r="W200" s="73">
        <f t="shared" si="65"/>
        <v>0</v>
      </c>
      <c r="Y200" s="73">
        <f t="shared" si="59"/>
        <v>0</v>
      </c>
      <c r="AD200" s="73"/>
      <c r="AE200" s="73">
        <f t="shared" si="66"/>
        <v>0</v>
      </c>
      <c r="AF200" s="73"/>
      <c r="AG200" s="73">
        <f t="shared" si="67"/>
        <v>0</v>
      </c>
      <c r="AH200" s="73"/>
      <c r="AI200" s="73">
        <f t="shared" si="68"/>
        <v>0</v>
      </c>
      <c r="AJ200" s="73"/>
      <c r="AK200" s="73">
        <f t="shared" si="60"/>
        <v>0</v>
      </c>
      <c r="AL200" s="73">
        <f t="shared" ref="AL200" si="80">SUM(V15,V52,V89,V126,V163,V200)</f>
        <v>0</v>
      </c>
      <c r="AM200" s="72" t="e">
        <f t="shared" si="70"/>
        <v>#DIV/0!</v>
      </c>
      <c r="AN200" s="73"/>
      <c r="AO200" s="73">
        <f t="shared" si="71"/>
        <v>0</v>
      </c>
      <c r="AP200" s="73">
        <f t="shared" si="72"/>
        <v>0</v>
      </c>
      <c r="AR200" s="68"/>
    </row>
    <row r="201" spans="1:44" ht="21" customHeight="1">
      <c r="A201" s="101">
        <v>11</v>
      </c>
      <c r="B201" s="219" t="str">
        <f>CLEAN('البيانات الأساسية'!C17)</f>
        <v/>
      </c>
      <c r="C201" s="88"/>
      <c r="D201" s="38"/>
      <c r="E201" s="38"/>
      <c r="F201" s="38"/>
      <c r="G201" s="39"/>
      <c r="H201" s="40"/>
      <c r="I201" s="41"/>
      <c r="J201" s="41"/>
      <c r="K201" s="41"/>
      <c r="L201" s="42"/>
      <c r="M201" s="43"/>
      <c r="N201" s="60"/>
      <c r="O201" s="62" t="str">
        <f t="shared" si="61"/>
        <v xml:space="preserve"> </v>
      </c>
      <c r="P201" s="208">
        <f t="shared" si="62"/>
        <v>0</v>
      </c>
      <c r="Q201" s="73">
        <f t="shared" si="55"/>
        <v>0</v>
      </c>
      <c r="R201" s="73">
        <f t="shared" si="56"/>
        <v>0</v>
      </c>
      <c r="S201" s="73">
        <f t="shared" si="63"/>
        <v>0</v>
      </c>
      <c r="T201" s="73">
        <f t="shared" si="64"/>
        <v>0</v>
      </c>
      <c r="U201" s="124">
        <f t="shared" si="57"/>
        <v>0</v>
      </c>
      <c r="V201" s="73">
        <f t="shared" si="58"/>
        <v>0</v>
      </c>
      <c r="W201" s="73">
        <f t="shared" si="65"/>
        <v>0</v>
      </c>
      <c r="Y201" s="73">
        <f t="shared" si="59"/>
        <v>0</v>
      </c>
      <c r="AD201" s="73"/>
      <c r="AE201" s="73">
        <f t="shared" si="66"/>
        <v>0</v>
      </c>
      <c r="AF201" s="73"/>
      <c r="AG201" s="73">
        <f t="shared" si="67"/>
        <v>0</v>
      </c>
      <c r="AH201" s="73"/>
      <c r="AI201" s="73">
        <f t="shared" si="68"/>
        <v>0</v>
      </c>
      <c r="AJ201" s="73"/>
      <c r="AK201" s="73">
        <f t="shared" si="60"/>
        <v>0</v>
      </c>
      <c r="AL201" s="73">
        <f t="shared" ref="AL201" si="81">SUM(V16,V53,V90,V127,V164,V201)</f>
        <v>0</v>
      </c>
      <c r="AM201" s="72" t="e">
        <f t="shared" si="70"/>
        <v>#DIV/0!</v>
      </c>
      <c r="AN201" s="73"/>
      <c r="AO201" s="73">
        <f t="shared" si="71"/>
        <v>0</v>
      </c>
      <c r="AP201" s="73">
        <f t="shared" si="72"/>
        <v>0</v>
      </c>
      <c r="AR201" s="68"/>
    </row>
    <row r="202" spans="1:44" ht="21" customHeight="1">
      <c r="A202" s="101">
        <v>12</v>
      </c>
      <c r="B202" s="219" t="str">
        <f>CLEAN('البيانات الأساسية'!C18)</f>
        <v/>
      </c>
      <c r="C202" s="87"/>
      <c r="D202" s="34"/>
      <c r="E202" s="34"/>
      <c r="F202" s="34"/>
      <c r="G202" s="35"/>
      <c r="H202" s="33"/>
      <c r="I202" s="34"/>
      <c r="J202" s="34"/>
      <c r="K202" s="34"/>
      <c r="L202" s="35"/>
      <c r="M202" s="36"/>
      <c r="N202" s="59"/>
      <c r="O202" s="15" t="str">
        <f t="shared" si="61"/>
        <v xml:space="preserve"> </v>
      </c>
      <c r="P202" s="208">
        <f t="shared" si="62"/>
        <v>0</v>
      </c>
      <c r="Q202" s="73">
        <f t="shared" si="55"/>
        <v>0</v>
      </c>
      <c r="R202" s="73">
        <f t="shared" si="56"/>
        <v>0</v>
      </c>
      <c r="S202" s="73">
        <f t="shared" si="63"/>
        <v>0</v>
      </c>
      <c r="T202" s="73">
        <f t="shared" si="64"/>
        <v>0</v>
      </c>
      <c r="U202" s="124">
        <f t="shared" si="57"/>
        <v>0</v>
      </c>
      <c r="V202" s="73">
        <f t="shared" si="58"/>
        <v>0</v>
      </c>
      <c r="W202" s="73">
        <f t="shared" si="65"/>
        <v>0</v>
      </c>
      <c r="Y202" s="73">
        <f t="shared" si="59"/>
        <v>0</v>
      </c>
      <c r="AD202" s="73"/>
      <c r="AE202" s="73">
        <f t="shared" si="66"/>
        <v>0</v>
      </c>
      <c r="AF202" s="73"/>
      <c r="AG202" s="73">
        <f t="shared" si="67"/>
        <v>0</v>
      </c>
      <c r="AH202" s="73"/>
      <c r="AI202" s="73">
        <f t="shared" si="68"/>
        <v>0</v>
      </c>
      <c r="AJ202" s="73"/>
      <c r="AK202" s="73">
        <f t="shared" si="60"/>
        <v>0</v>
      </c>
      <c r="AL202" s="73">
        <f t="shared" ref="AL202" si="82">SUM(V17,V54,V91,V128,V165,V202)</f>
        <v>0</v>
      </c>
      <c r="AM202" s="72" t="e">
        <f t="shared" si="70"/>
        <v>#DIV/0!</v>
      </c>
      <c r="AN202" s="73"/>
      <c r="AO202" s="73">
        <f t="shared" si="71"/>
        <v>0</v>
      </c>
      <c r="AP202" s="73">
        <f t="shared" si="72"/>
        <v>0</v>
      </c>
      <c r="AR202" s="68"/>
    </row>
    <row r="203" spans="1:44" ht="21" customHeight="1">
      <c r="A203" s="101">
        <v>13</v>
      </c>
      <c r="B203" s="219" t="str">
        <f>CLEAN('البيانات الأساسية'!C19)</f>
        <v/>
      </c>
      <c r="C203" s="88"/>
      <c r="D203" s="38"/>
      <c r="E203" s="38"/>
      <c r="F203" s="38"/>
      <c r="G203" s="39"/>
      <c r="H203" s="40"/>
      <c r="I203" s="41"/>
      <c r="J203" s="41"/>
      <c r="K203" s="41"/>
      <c r="L203" s="42"/>
      <c r="M203" s="43"/>
      <c r="N203" s="60"/>
      <c r="O203" s="62" t="str">
        <f t="shared" si="61"/>
        <v xml:space="preserve"> </v>
      </c>
      <c r="P203" s="208">
        <f t="shared" si="62"/>
        <v>0</v>
      </c>
      <c r="Q203" s="73">
        <f t="shared" si="55"/>
        <v>0</v>
      </c>
      <c r="R203" s="73">
        <f t="shared" si="56"/>
        <v>0</v>
      </c>
      <c r="S203" s="73">
        <f t="shared" si="63"/>
        <v>0</v>
      </c>
      <c r="T203" s="73">
        <f t="shared" si="64"/>
        <v>0</v>
      </c>
      <c r="U203" s="124">
        <f t="shared" si="57"/>
        <v>0</v>
      </c>
      <c r="V203" s="73">
        <f t="shared" si="58"/>
        <v>0</v>
      </c>
      <c r="W203" s="73">
        <f t="shared" si="65"/>
        <v>0</v>
      </c>
      <c r="Y203" s="73">
        <f t="shared" si="59"/>
        <v>0</v>
      </c>
      <c r="AD203" s="73"/>
      <c r="AE203" s="73">
        <f t="shared" si="66"/>
        <v>0</v>
      </c>
      <c r="AF203" s="73"/>
      <c r="AG203" s="73">
        <f t="shared" si="67"/>
        <v>0</v>
      </c>
      <c r="AH203" s="73"/>
      <c r="AI203" s="73">
        <f t="shared" si="68"/>
        <v>0</v>
      </c>
      <c r="AJ203" s="73"/>
      <c r="AK203" s="73">
        <f t="shared" si="60"/>
        <v>0</v>
      </c>
      <c r="AL203" s="73">
        <f t="shared" ref="AL203" si="83">SUM(V18,V55,V92,V129,V166,V203)</f>
        <v>0</v>
      </c>
      <c r="AM203" s="72" t="e">
        <f t="shared" si="70"/>
        <v>#DIV/0!</v>
      </c>
      <c r="AN203" s="73"/>
      <c r="AO203" s="73">
        <f t="shared" si="71"/>
        <v>0</v>
      </c>
      <c r="AP203" s="73">
        <f t="shared" si="72"/>
        <v>0</v>
      </c>
      <c r="AR203" s="68"/>
    </row>
    <row r="204" spans="1:44" ht="21" customHeight="1">
      <c r="A204" s="101">
        <v>14</v>
      </c>
      <c r="B204" s="219" t="str">
        <f>CLEAN('البيانات الأساسية'!C20)</f>
        <v/>
      </c>
      <c r="C204" s="87"/>
      <c r="D204" s="34"/>
      <c r="E204" s="34"/>
      <c r="F204" s="34"/>
      <c r="G204" s="35"/>
      <c r="H204" s="33"/>
      <c r="I204" s="34"/>
      <c r="J204" s="34"/>
      <c r="K204" s="34"/>
      <c r="L204" s="35"/>
      <c r="M204" s="36"/>
      <c r="N204" s="59"/>
      <c r="O204" s="15" t="str">
        <f t="shared" si="61"/>
        <v xml:space="preserve"> </v>
      </c>
      <c r="P204" s="208">
        <f t="shared" si="62"/>
        <v>0</v>
      </c>
      <c r="Q204" s="73">
        <f t="shared" si="55"/>
        <v>0</v>
      </c>
      <c r="R204" s="73">
        <f t="shared" si="56"/>
        <v>0</v>
      </c>
      <c r="S204" s="73">
        <f t="shared" si="63"/>
        <v>0</v>
      </c>
      <c r="T204" s="73">
        <f t="shared" si="64"/>
        <v>0</v>
      </c>
      <c r="U204" s="124">
        <f t="shared" si="57"/>
        <v>0</v>
      </c>
      <c r="V204" s="73">
        <f t="shared" si="58"/>
        <v>0</v>
      </c>
      <c r="W204" s="73">
        <f t="shared" si="65"/>
        <v>0</v>
      </c>
      <c r="Y204" s="73">
        <f t="shared" si="59"/>
        <v>0</v>
      </c>
      <c r="AD204" s="73"/>
      <c r="AE204" s="73">
        <f t="shared" si="66"/>
        <v>0</v>
      </c>
      <c r="AF204" s="73"/>
      <c r="AG204" s="73">
        <f t="shared" si="67"/>
        <v>0</v>
      </c>
      <c r="AH204" s="73"/>
      <c r="AI204" s="73">
        <f t="shared" si="68"/>
        <v>0</v>
      </c>
      <c r="AJ204" s="73"/>
      <c r="AK204" s="73">
        <f t="shared" si="60"/>
        <v>0</v>
      </c>
      <c r="AL204" s="73">
        <f t="shared" ref="AL204" si="84">SUM(V19,V56,V93,V130,V167,V204)</f>
        <v>0</v>
      </c>
      <c r="AM204" s="72" t="e">
        <f t="shared" si="70"/>
        <v>#DIV/0!</v>
      </c>
      <c r="AN204" s="73"/>
      <c r="AO204" s="73">
        <f t="shared" si="71"/>
        <v>0</v>
      </c>
      <c r="AP204" s="73">
        <f t="shared" si="72"/>
        <v>0</v>
      </c>
      <c r="AR204" s="68"/>
    </row>
    <row r="205" spans="1:44" ht="21" customHeight="1">
      <c r="A205" s="101">
        <v>15</v>
      </c>
      <c r="B205" s="219" t="str">
        <f>CLEAN('البيانات الأساسية'!C21)</f>
        <v/>
      </c>
      <c r="C205" s="88"/>
      <c r="D205" s="38"/>
      <c r="E205" s="38"/>
      <c r="F205" s="38"/>
      <c r="G205" s="39"/>
      <c r="H205" s="40"/>
      <c r="I205" s="41"/>
      <c r="J205" s="41"/>
      <c r="K205" s="41"/>
      <c r="L205" s="42"/>
      <c r="M205" s="43"/>
      <c r="N205" s="60"/>
      <c r="O205" s="62" t="str">
        <f t="shared" si="61"/>
        <v xml:space="preserve"> </v>
      </c>
      <c r="P205" s="208">
        <f t="shared" si="62"/>
        <v>0</v>
      </c>
      <c r="Q205" s="73">
        <f t="shared" si="55"/>
        <v>0</v>
      </c>
      <c r="R205" s="73">
        <f t="shared" si="56"/>
        <v>0</v>
      </c>
      <c r="S205" s="73">
        <f t="shared" si="63"/>
        <v>0</v>
      </c>
      <c r="T205" s="73">
        <f t="shared" si="64"/>
        <v>0</v>
      </c>
      <c r="U205" s="124">
        <f t="shared" si="57"/>
        <v>0</v>
      </c>
      <c r="V205" s="73">
        <f t="shared" si="58"/>
        <v>0</v>
      </c>
      <c r="W205" s="73">
        <f t="shared" si="65"/>
        <v>0</v>
      </c>
      <c r="Y205" s="73">
        <f t="shared" si="59"/>
        <v>0</v>
      </c>
      <c r="AD205" s="73"/>
      <c r="AE205" s="73">
        <f t="shared" si="66"/>
        <v>0</v>
      </c>
      <c r="AF205" s="73"/>
      <c r="AG205" s="73">
        <f t="shared" si="67"/>
        <v>0</v>
      </c>
      <c r="AH205" s="73"/>
      <c r="AI205" s="73">
        <f t="shared" si="68"/>
        <v>0</v>
      </c>
      <c r="AJ205" s="73"/>
      <c r="AK205" s="73">
        <f t="shared" si="60"/>
        <v>0</v>
      </c>
      <c r="AL205" s="73">
        <f t="shared" ref="AL205" si="85">SUM(V20,V57,V94,V131,V168,V205)</f>
        <v>0</v>
      </c>
      <c r="AM205" s="72" t="e">
        <f t="shared" si="70"/>
        <v>#DIV/0!</v>
      </c>
      <c r="AN205" s="73"/>
      <c r="AO205" s="73">
        <f t="shared" si="71"/>
        <v>0</v>
      </c>
      <c r="AP205" s="73">
        <f t="shared" si="72"/>
        <v>0</v>
      </c>
      <c r="AR205" s="68"/>
    </row>
    <row r="206" spans="1:44" ht="21" customHeight="1">
      <c r="A206" s="101">
        <v>16</v>
      </c>
      <c r="B206" s="219" t="str">
        <f>CLEAN('البيانات الأساسية'!C22)</f>
        <v/>
      </c>
      <c r="C206" s="87"/>
      <c r="D206" s="34"/>
      <c r="E206" s="34"/>
      <c r="F206" s="34"/>
      <c r="G206" s="35"/>
      <c r="H206" s="33"/>
      <c r="I206" s="34"/>
      <c r="J206" s="34"/>
      <c r="K206" s="34"/>
      <c r="L206" s="35"/>
      <c r="M206" s="36"/>
      <c r="N206" s="59"/>
      <c r="O206" s="15" t="str">
        <f t="shared" si="61"/>
        <v xml:space="preserve"> </v>
      </c>
      <c r="P206" s="208">
        <f t="shared" si="62"/>
        <v>0</v>
      </c>
      <c r="Q206" s="73">
        <f t="shared" si="55"/>
        <v>0</v>
      </c>
      <c r="R206" s="73">
        <f t="shared" si="56"/>
        <v>0</v>
      </c>
      <c r="S206" s="73">
        <f t="shared" si="63"/>
        <v>0</v>
      </c>
      <c r="T206" s="73">
        <f t="shared" si="64"/>
        <v>0</v>
      </c>
      <c r="U206" s="124">
        <f t="shared" si="57"/>
        <v>0</v>
      </c>
      <c r="V206" s="73">
        <f t="shared" si="58"/>
        <v>0</v>
      </c>
      <c r="W206" s="73">
        <f t="shared" si="65"/>
        <v>0</v>
      </c>
      <c r="Y206" s="73">
        <f t="shared" si="59"/>
        <v>0</v>
      </c>
      <c r="AD206" s="73"/>
      <c r="AE206" s="73">
        <f t="shared" si="66"/>
        <v>0</v>
      </c>
      <c r="AF206" s="73"/>
      <c r="AG206" s="73">
        <f t="shared" si="67"/>
        <v>0</v>
      </c>
      <c r="AH206" s="73"/>
      <c r="AI206" s="73">
        <f t="shared" si="68"/>
        <v>0</v>
      </c>
      <c r="AJ206" s="73"/>
      <c r="AK206" s="73">
        <f t="shared" si="60"/>
        <v>0</v>
      </c>
      <c r="AL206" s="73">
        <f t="shared" ref="AL206" si="86">SUM(V21,V58,V95,V132,V169,V206)</f>
        <v>0</v>
      </c>
      <c r="AM206" s="72" t="e">
        <f t="shared" si="70"/>
        <v>#DIV/0!</v>
      </c>
      <c r="AN206" s="73"/>
      <c r="AO206" s="73">
        <f t="shared" si="71"/>
        <v>0</v>
      </c>
      <c r="AP206" s="73">
        <f t="shared" si="72"/>
        <v>0</v>
      </c>
      <c r="AR206" s="68"/>
    </row>
    <row r="207" spans="1:44" ht="21" customHeight="1">
      <c r="A207" s="101">
        <v>17</v>
      </c>
      <c r="B207" s="219" t="str">
        <f>CLEAN('البيانات الأساسية'!C23)</f>
        <v/>
      </c>
      <c r="C207" s="88"/>
      <c r="D207" s="38"/>
      <c r="E207" s="38"/>
      <c r="F207" s="38"/>
      <c r="G207" s="39"/>
      <c r="H207" s="40"/>
      <c r="I207" s="41"/>
      <c r="J207" s="41"/>
      <c r="K207" s="41"/>
      <c r="L207" s="42"/>
      <c r="M207" s="43"/>
      <c r="N207" s="60"/>
      <c r="O207" s="62" t="str">
        <f t="shared" si="61"/>
        <v xml:space="preserve"> </v>
      </c>
      <c r="P207" s="208">
        <f t="shared" si="62"/>
        <v>0</v>
      </c>
      <c r="Q207" s="73">
        <f t="shared" si="55"/>
        <v>0</v>
      </c>
      <c r="R207" s="73">
        <f t="shared" si="56"/>
        <v>0</v>
      </c>
      <c r="S207" s="73">
        <f t="shared" si="63"/>
        <v>0</v>
      </c>
      <c r="T207" s="73">
        <f t="shared" si="64"/>
        <v>0</v>
      </c>
      <c r="U207" s="124">
        <f t="shared" si="57"/>
        <v>0</v>
      </c>
      <c r="V207" s="73">
        <f t="shared" si="58"/>
        <v>0</v>
      </c>
      <c r="W207" s="73">
        <f t="shared" si="65"/>
        <v>0</v>
      </c>
      <c r="Y207" s="73">
        <f t="shared" ref="Y207:Y215" si="87">COUNTIF(N207,"&gt;=0")</f>
        <v>0</v>
      </c>
      <c r="AD207" s="73"/>
      <c r="AE207" s="73">
        <f t="shared" si="66"/>
        <v>0</v>
      </c>
      <c r="AF207" s="73"/>
      <c r="AG207" s="73">
        <f t="shared" si="67"/>
        <v>0</v>
      </c>
      <c r="AH207" s="73"/>
      <c r="AI207" s="73">
        <f t="shared" si="68"/>
        <v>0</v>
      </c>
      <c r="AJ207" s="73"/>
      <c r="AK207" s="73">
        <f t="shared" si="60"/>
        <v>0</v>
      </c>
      <c r="AL207" s="73">
        <f t="shared" ref="AL207" si="88">SUM(V22,V59,V96,V133,V170,V207)</f>
        <v>0</v>
      </c>
      <c r="AM207" s="72" t="e">
        <f t="shared" si="70"/>
        <v>#DIV/0!</v>
      </c>
      <c r="AN207" s="73"/>
      <c r="AO207" s="73">
        <f t="shared" si="71"/>
        <v>0</v>
      </c>
      <c r="AP207" s="73">
        <f t="shared" si="72"/>
        <v>0</v>
      </c>
      <c r="AR207" s="68"/>
    </row>
    <row r="208" spans="1:44" ht="21" customHeight="1">
      <c r="A208" s="101">
        <v>18</v>
      </c>
      <c r="B208" s="219" t="str">
        <f>CLEAN('البيانات الأساسية'!C24)</f>
        <v/>
      </c>
      <c r="C208" s="87"/>
      <c r="D208" s="34"/>
      <c r="E208" s="34"/>
      <c r="F208" s="34"/>
      <c r="G208" s="35"/>
      <c r="H208" s="33"/>
      <c r="I208" s="34"/>
      <c r="J208" s="34"/>
      <c r="K208" s="34"/>
      <c r="L208" s="35"/>
      <c r="M208" s="36"/>
      <c r="N208" s="59"/>
      <c r="O208" s="15" t="str">
        <f t="shared" si="61"/>
        <v xml:space="preserve"> </v>
      </c>
      <c r="P208" s="208">
        <f t="shared" si="62"/>
        <v>0</v>
      </c>
      <c r="Q208" s="73">
        <f t="shared" si="55"/>
        <v>0</v>
      </c>
      <c r="R208" s="73">
        <f t="shared" si="56"/>
        <v>0</v>
      </c>
      <c r="S208" s="73">
        <f t="shared" si="63"/>
        <v>0</v>
      </c>
      <c r="T208" s="73">
        <f t="shared" si="64"/>
        <v>0</v>
      </c>
      <c r="U208" s="124">
        <f t="shared" si="57"/>
        <v>0</v>
      </c>
      <c r="V208" s="73">
        <f t="shared" si="58"/>
        <v>0</v>
      </c>
      <c r="W208" s="73">
        <f t="shared" si="65"/>
        <v>0</v>
      </c>
      <c r="Y208" s="73">
        <f t="shared" si="87"/>
        <v>0</v>
      </c>
      <c r="AD208" s="73"/>
      <c r="AE208" s="73">
        <f t="shared" si="66"/>
        <v>0</v>
      </c>
      <c r="AF208" s="73"/>
      <c r="AG208" s="73">
        <f t="shared" si="67"/>
        <v>0</v>
      </c>
      <c r="AH208" s="73"/>
      <c r="AI208" s="73">
        <f t="shared" si="68"/>
        <v>0</v>
      </c>
      <c r="AJ208" s="73"/>
      <c r="AK208" s="73">
        <f t="shared" si="60"/>
        <v>0</v>
      </c>
      <c r="AL208" s="73">
        <f t="shared" ref="AL208" si="89">SUM(V23,V60,V97,V134,V171,V208)</f>
        <v>0</v>
      </c>
      <c r="AM208" s="72" t="e">
        <f t="shared" si="70"/>
        <v>#DIV/0!</v>
      </c>
      <c r="AN208" s="73"/>
      <c r="AO208" s="73">
        <f t="shared" si="71"/>
        <v>0</v>
      </c>
      <c r="AP208" s="73">
        <f t="shared" si="72"/>
        <v>0</v>
      </c>
      <c r="AR208" s="68"/>
    </row>
    <row r="209" spans="1:44" ht="21" customHeight="1">
      <c r="A209" s="101">
        <v>19</v>
      </c>
      <c r="B209" s="219" t="str">
        <f>CLEAN('البيانات الأساسية'!C25)</f>
        <v/>
      </c>
      <c r="C209" s="88"/>
      <c r="D209" s="38"/>
      <c r="E209" s="38"/>
      <c r="F209" s="38"/>
      <c r="G209" s="39"/>
      <c r="H209" s="40"/>
      <c r="I209" s="41"/>
      <c r="J209" s="41"/>
      <c r="K209" s="41"/>
      <c r="L209" s="42"/>
      <c r="M209" s="43"/>
      <c r="N209" s="60"/>
      <c r="O209" s="62" t="str">
        <f t="shared" si="61"/>
        <v xml:space="preserve"> </v>
      </c>
      <c r="P209" s="208">
        <f t="shared" si="62"/>
        <v>0</v>
      </c>
      <c r="Q209" s="73">
        <f t="shared" si="55"/>
        <v>0</v>
      </c>
      <c r="R209" s="73">
        <f t="shared" si="56"/>
        <v>0</v>
      </c>
      <c r="S209" s="73">
        <f t="shared" si="63"/>
        <v>0</v>
      </c>
      <c r="T209" s="73">
        <f t="shared" si="64"/>
        <v>0</v>
      </c>
      <c r="U209" s="124">
        <f t="shared" si="57"/>
        <v>0</v>
      </c>
      <c r="V209" s="73">
        <f t="shared" si="58"/>
        <v>0</v>
      </c>
      <c r="W209" s="73">
        <f t="shared" si="65"/>
        <v>0</v>
      </c>
      <c r="Y209" s="73">
        <f t="shared" si="87"/>
        <v>0</v>
      </c>
      <c r="AD209" s="73"/>
      <c r="AE209" s="73">
        <f t="shared" si="66"/>
        <v>0</v>
      </c>
      <c r="AF209" s="73"/>
      <c r="AG209" s="73">
        <f t="shared" si="67"/>
        <v>0</v>
      </c>
      <c r="AH209" s="73"/>
      <c r="AI209" s="73">
        <f t="shared" si="68"/>
        <v>0</v>
      </c>
      <c r="AJ209" s="73"/>
      <c r="AK209" s="73">
        <f t="shared" si="60"/>
        <v>0</v>
      </c>
      <c r="AL209" s="73">
        <f t="shared" ref="AL209" si="90">SUM(V24,V61,V98,V135,V172,V209)</f>
        <v>0</v>
      </c>
      <c r="AM209" s="72" t="e">
        <f t="shared" si="70"/>
        <v>#DIV/0!</v>
      </c>
      <c r="AN209" s="73"/>
      <c r="AO209" s="73">
        <f t="shared" si="71"/>
        <v>0</v>
      </c>
      <c r="AP209" s="73">
        <f t="shared" si="72"/>
        <v>0</v>
      </c>
      <c r="AR209" s="68"/>
    </row>
    <row r="210" spans="1:44" ht="21" customHeight="1">
      <c r="A210" s="101">
        <v>20</v>
      </c>
      <c r="B210" s="219" t="str">
        <f>CLEAN('البيانات الأساسية'!C26)</f>
        <v/>
      </c>
      <c r="C210" s="87"/>
      <c r="D210" s="34"/>
      <c r="E210" s="34"/>
      <c r="F210" s="34"/>
      <c r="G210" s="35"/>
      <c r="H210" s="33"/>
      <c r="I210" s="34"/>
      <c r="J210" s="34"/>
      <c r="K210" s="34"/>
      <c r="L210" s="35"/>
      <c r="M210" s="36"/>
      <c r="N210" s="59"/>
      <c r="O210" s="15" t="str">
        <f t="shared" si="61"/>
        <v xml:space="preserve"> </v>
      </c>
      <c r="P210" s="208">
        <f t="shared" si="62"/>
        <v>0</v>
      </c>
      <c r="Q210" s="73">
        <f t="shared" si="55"/>
        <v>0</v>
      </c>
      <c r="R210" s="73">
        <f t="shared" si="56"/>
        <v>0</v>
      </c>
      <c r="S210" s="73">
        <f t="shared" si="63"/>
        <v>0</v>
      </c>
      <c r="T210" s="73">
        <f t="shared" si="64"/>
        <v>0</v>
      </c>
      <c r="U210" s="124">
        <f t="shared" si="57"/>
        <v>0</v>
      </c>
      <c r="V210" s="73">
        <f t="shared" si="58"/>
        <v>0</v>
      </c>
      <c r="W210" s="73">
        <f t="shared" si="65"/>
        <v>0</v>
      </c>
      <c r="Y210" s="73">
        <f t="shared" si="87"/>
        <v>0</v>
      </c>
      <c r="AD210" s="73"/>
      <c r="AE210" s="73">
        <f t="shared" si="66"/>
        <v>0</v>
      </c>
      <c r="AF210" s="73"/>
      <c r="AG210" s="73">
        <f t="shared" si="67"/>
        <v>0</v>
      </c>
      <c r="AH210" s="73"/>
      <c r="AI210" s="73">
        <f t="shared" si="68"/>
        <v>0</v>
      </c>
      <c r="AJ210" s="73"/>
      <c r="AK210" s="73">
        <f t="shared" si="60"/>
        <v>0</v>
      </c>
      <c r="AL210" s="73">
        <f t="shared" ref="AL210" si="91">SUM(V25,V62,V99,V136,V173,V210)</f>
        <v>0</v>
      </c>
      <c r="AM210" s="72" t="e">
        <f t="shared" si="70"/>
        <v>#DIV/0!</v>
      </c>
      <c r="AN210" s="73"/>
      <c r="AO210" s="73">
        <f t="shared" si="71"/>
        <v>0</v>
      </c>
      <c r="AP210" s="73">
        <f t="shared" si="72"/>
        <v>0</v>
      </c>
      <c r="AR210" s="68"/>
    </row>
    <row r="211" spans="1:44" ht="21" customHeight="1">
      <c r="A211" s="101">
        <v>21</v>
      </c>
      <c r="B211" s="219" t="str">
        <f>CLEAN('البيانات الأساسية'!C27)</f>
        <v/>
      </c>
      <c r="C211" s="88"/>
      <c r="D211" s="38"/>
      <c r="E211" s="38"/>
      <c r="F211" s="38"/>
      <c r="G211" s="39"/>
      <c r="H211" s="40"/>
      <c r="I211" s="41"/>
      <c r="J211" s="41"/>
      <c r="K211" s="41"/>
      <c r="L211" s="42"/>
      <c r="M211" s="43"/>
      <c r="N211" s="60"/>
      <c r="O211" s="62" t="str">
        <f t="shared" si="61"/>
        <v xml:space="preserve"> </v>
      </c>
      <c r="P211" s="208">
        <f t="shared" si="62"/>
        <v>0</v>
      </c>
      <c r="Q211" s="73">
        <f t="shared" si="55"/>
        <v>0</v>
      </c>
      <c r="R211" s="73">
        <f t="shared" si="56"/>
        <v>0</v>
      </c>
      <c r="S211" s="73">
        <f t="shared" si="63"/>
        <v>0</v>
      </c>
      <c r="T211" s="73">
        <f t="shared" si="64"/>
        <v>0</v>
      </c>
      <c r="U211" s="124">
        <f t="shared" si="57"/>
        <v>0</v>
      </c>
      <c r="V211" s="73">
        <f t="shared" si="58"/>
        <v>0</v>
      </c>
      <c r="W211" s="73">
        <f t="shared" si="65"/>
        <v>0</v>
      </c>
      <c r="Y211" s="73">
        <f t="shared" si="87"/>
        <v>0</v>
      </c>
      <c r="AD211" s="73"/>
      <c r="AE211" s="73">
        <f t="shared" si="66"/>
        <v>0</v>
      </c>
      <c r="AF211" s="73"/>
      <c r="AG211" s="73">
        <f t="shared" si="67"/>
        <v>0</v>
      </c>
      <c r="AH211" s="73"/>
      <c r="AI211" s="73">
        <f t="shared" si="68"/>
        <v>0</v>
      </c>
      <c r="AJ211" s="73"/>
      <c r="AK211" s="73">
        <f t="shared" si="60"/>
        <v>0</v>
      </c>
      <c r="AL211" s="73">
        <f t="shared" ref="AL211" si="92">SUM(V26,V63,V100,V137,V174,V211)</f>
        <v>0</v>
      </c>
      <c r="AM211" s="72" t="e">
        <f t="shared" si="70"/>
        <v>#DIV/0!</v>
      </c>
      <c r="AN211" s="73"/>
      <c r="AO211" s="73">
        <f t="shared" si="71"/>
        <v>0</v>
      </c>
      <c r="AP211" s="73">
        <f t="shared" si="72"/>
        <v>0</v>
      </c>
      <c r="AR211" s="68"/>
    </row>
    <row r="212" spans="1:44" ht="21" customHeight="1">
      <c r="A212" s="101">
        <v>22</v>
      </c>
      <c r="B212" s="219" t="str">
        <f>CLEAN('البيانات الأساسية'!C28)</f>
        <v/>
      </c>
      <c r="C212" s="87"/>
      <c r="D212" s="34"/>
      <c r="E212" s="34"/>
      <c r="F212" s="34"/>
      <c r="G212" s="35"/>
      <c r="H212" s="33"/>
      <c r="I212" s="34"/>
      <c r="J212" s="34"/>
      <c r="K212" s="34"/>
      <c r="L212" s="35"/>
      <c r="M212" s="36"/>
      <c r="N212" s="59"/>
      <c r="O212" s="15" t="str">
        <f t="shared" si="61"/>
        <v xml:space="preserve"> </v>
      </c>
      <c r="P212" s="208">
        <f t="shared" si="62"/>
        <v>0</v>
      </c>
      <c r="Q212" s="73">
        <f t="shared" si="55"/>
        <v>0</v>
      </c>
      <c r="R212" s="73">
        <f t="shared" si="56"/>
        <v>0</v>
      </c>
      <c r="S212" s="73">
        <f t="shared" si="63"/>
        <v>0</v>
      </c>
      <c r="T212" s="73">
        <f t="shared" si="64"/>
        <v>0</v>
      </c>
      <c r="U212" s="124">
        <f t="shared" si="57"/>
        <v>0</v>
      </c>
      <c r="V212" s="73">
        <f t="shared" si="58"/>
        <v>0</v>
      </c>
      <c r="W212" s="73">
        <f t="shared" si="65"/>
        <v>0</v>
      </c>
      <c r="Y212" s="73">
        <f t="shared" si="87"/>
        <v>0</v>
      </c>
      <c r="AD212" s="73"/>
      <c r="AE212" s="73">
        <f t="shared" si="66"/>
        <v>0</v>
      </c>
      <c r="AF212" s="73"/>
      <c r="AG212" s="73">
        <f t="shared" si="67"/>
        <v>0</v>
      </c>
      <c r="AH212" s="73"/>
      <c r="AI212" s="73">
        <f t="shared" si="68"/>
        <v>0</v>
      </c>
      <c r="AJ212" s="73"/>
      <c r="AK212" s="73">
        <f t="shared" si="60"/>
        <v>0</v>
      </c>
      <c r="AL212" s="73">
        <f t="shared" ref="AL212" si="93">SUM(V27,V64,V101,V138,V175,V212)</f>
        <v>0</v>
      </c>
      <c r="AM212" s="72" t="e">
        <f t="shared" si="70"/>
        <v>#DIV/0!</v>
      </c>
      <c r="AN212" s="73"/>
      <c r="AO212" s="73">
        <f t="shared" si="71"/>
        <v>0</v>
      </c>
      <c r="AP212" s="73">
        <f t="shared" si="72"/>
        <v>0</v>
      </c>
      <c r="AR212" s="68"/>
    </row>
    <row r="213" spans="1:44" ht="21" customHeight="1">
      <c r="A213" s="101">
        <v>23</v>
      </c>
      <c r="B213" s="219" t="str">
        <f>CLEAN('البيانات الأساسية'!C29)</f>
        <v/>
      </c>
      <c r="C213" s="88"/>
      <c r="D213" s="38"/>
      <c r="E213" s="38"/>
      <c r="F213" s="38"/>
      <c r="G213" s="39"/>
      <c r="H213" s="40"/>
      <c r="I213" s="41"/>
      <c r="J213" s="41"/>
      <c r="K213" s="41"/>
      <c r="L213" s="42"/>
      <c r="M213" s="43"/>
      <c r="N213" s="60"/>
      <c r="O213" s="62" t="str">
        <f t="shared" si="61"/>
        <v xml:space="preserve"> </v>
      </c>
      <c r="P213" s="208">
        <f t="shared" si="62"/>
        <v>0</v>
      </c>
      <c r="Q213" s="73">
        <f t="shared" si="55"/>
        <v>0</v>
      </c>
      <c r="R213" s="73">
        <f t="shared" si="56"/>
        <v>0</v>
      </c>
      <c r="S213" s="73">
        <f t="shared" si="63"/>
        <v>0</v>
      </c>
      <c r="T213" s="73">
        <f t="shared" si="64"/>
        <v>0</v>
      </c>
      <c r="U213" s="124">
        <f t="shared" si="57"/>
        <v>0</v>
      </c>
      <c r="V213" s="73">
        <f t="shared" si="58"/>
        <v>0</v>
      </c>
      <c r="W213" s="73">
        <f t="shared" si="65"/>
        <v>0</v>
      </c>
      <c r="Y213" s="73">
        <f t="shared" si="87"/>
        <v>0</v>
      </c>
      <c r="AD213" s="73"/>
      <c r="AE213" s="73">
        <f t="shared" si="66"/>
        <v>0</v>
      </c>
      <c r="AF213" s="73"/>
      <c r="AG213" s="73">
        <f t="shared" si="67"/>
        <v>0</v>
      </c>
      <c r="AH213" s="73"/>
      <c r="AI213" s="73">
        <f t="shared" si="68"/>
        <v>0</v>
      </c>
      <c r="AJ213" s="73"/>
      <c r="AK213" s="73">
        <f t="shared" si="60"/>
        <v>0</v>
      </c>
      <c r="AL213" s="73">
        <f t="shared" ref="AL213" si="94">SUM(V28,V65,V102,V139,V176,V213)</f>
        <v>0</v>
      </c>
      <c r="AM213" s="72" t="e">
        <f t="shared" si="70"/>
        <v>#DIV/0!</v>
      </c>
      <c r="AN213" s="73"/>
      <c r="AO213" s="73">
        <f t="shared" si="71"/>
        <v>0</v>
      </c>
      <c r="AP213" s="73">
        <f t="shared" si="72"/>
        <v>0</v>
      </c>
      <c r="AR213" s="68"/>
    </row>
    <row r="214" spans="1:44" ht="21" customHeight="1">
      <c r="A214" s="101">
        <v>24</v>
      </c>
      <c r="B214" s="219" t="str">
        <f>CLEAN('البيانات الأساسية'!C30)</f>
        <v/>
      </c>
      <c r="C214" s="87"/>
      <c r="D214" s="34"/>
      <c r="E214" s="34"/>
      <c r="F214" s="34"/>
      <c r="G214" s="35"/>
      <c r="H214" s="33"/>
      <c r="I214" s="34"/>
      <c r="J214" s="34"/>
      <c r="K214" s="34"/>
      <c r="L214" s="35"/>
      <c r="M214" s="36"/>
      <c r="N214" s="59"/>
      <c r="O214" s="15" t="str">
        <f t="shared" si="61"/>
        <v xml:space="preserve"> </v>
      </c>
      <c r="P214" s="208">
        <f t="shared" si="62"/>
        <v>0</v>
      </c>
      <c r="Q214" s="73">
        <f t="shared" si="55"/>
        <v>0</v>
      </c>
      <c r="R214" s="73">
        <f t="shared" si="56"/>
        <v>0</v>
      </c>
      <c r="S214" s="73">
        <f t="shared" si="63"/>
        <v>0</v>
      </c>
      <c r="T214" s="73">
        <f t="shared" si="64"/>
        <v>0</v>
      </c>
      <c r="U214" s="124">
        <f t="shared" si="57"/>
        <v>0</v>
      </c>
      <c r="V214" s="73">
        <f t="shared" si="58"/>
        <v>0</v>
      </c>
      <c r="W214" s="73">
        <f t="shared" si="65"/>
        <v>0</v>
      </c>
      <c r="Y214" s="73">
        <f t="shared" si="87"/>
        <v>0</v>
      </c>
      <c r="AD214" s="73"/>
      <c r="AE214" s="73">
        <f t="shared" si="66"/>
        <v>0</v>
      </c>
      <c r="AF214" s="73"/>
      <c r="AG214" s="73">
        <f t="shared" si="67"/>
        <v>0</v>
      </c>
      <c r="AH214" s="73"/>
      <c r="AI214" s="73">
        <f t="shared" si="68"/>
        <v>0</v>
      </c>
      <c r="AJ214" s="73"/>
      <c r="AK214" s="73">
        <f t="shared" si="60"/>
        <v>0</v>
      </c>
      <c r="AL214" s="73">
        <f t="shared" ref="AL214" si="95">SUM(V29,V66,V103,V140,V177,V214)</f>
        <v>0</v>
      </c>
      <c r="AM214" s="72" t="e">
        <f t="shared" si="70"/>
        <v>#DIV/0!</v>
      </c>
      <c r="AN214" s="73"/>
      <c r="AO214" s="73">
        <f t="shared" si="71"/>
        <v>0</v>
      </c>
      <c r="AP214" s="73">
        <f t="shared" si="72"/>
        <v>0</v>
      </c>
      <c r="AR214" s="68"/>
    </row>
    <row r="215" spans="1:44" ht="21" customHeight="1" thickBot="1">
      <c r="A215" s="85">
        <v>25</v>
      </c>
      <c r="B215" s="220" t="str">
        <f>CLEAN('البيانات الأساسية'!C31)</f>
        <v/>
      </c>
      <c r="C215" s="89"/>
      <c r="D215" s="45"/>
      <c r="E215" s="45"/>
      <c r="F215" s="45"/>
      <c r="G215" s="46"/>
      <c r="H215" s="47"/>
      <c r="I215" s="48"/>
      <c r="J215" s="48"/>
      <c r="K215" s="48"/>
      <c r="L215" s="49"/>
      <c r="M215" s="50"/>
      <c r="N215" s="61"/>
      <c r="O215" s="63" t="str">
        <f t="shared" si="61"/>
        <v xml:space="preserve"> </v>
      </c>
      <c r="P215" s="208">
        <f t="shared" si="62"/>
        <v>0</v>
      </c>
      <c r="Q215" s="73">
        <f t="shared" si="55"/>
        <v>0</v>
      </c>
      <c r="R215" s="73">
        <f t="shared" si="56"/>
        <v>0</v>
      </c>
      <c r="S215" s="73">
        <f t="shared" si="63"/>
        <v>0</v>
      </c>
      <c r="T215" s="73">
        <f t="shared" si="64"/>
        <v>0</v>
      </c>
      <c r="U215" s="124">
        <f t="shared" si="57"/>
        <v>0</v>
      </c>
      <c r="V215" s="73">
        <f t="shared" si="58"/>
        <v>0</v>
      </c>
      <c r="W215" s="73">
        <f t="shared" si="65"/>
        <v>0</v>
      </c>
      <c r="Y215" s="73">
        <f t="shared" si="87"/>
        <v>0</v>
      </c>
      <c r="AD215" s="73"/>
      <c r="AE215" s="73">
        <f t="shared" si="66"/>
        <v>0</v>
      </c>
      <c r="AF215" s="73"/>
      <c r="AG215" s="73">
        <f t="shared" si="67"/>
        <v>0</v>
      </c>
      <c r="AH215" s="73"/>
      <c r="AI215" s="73">
        <f t="shared" si="68"/>
        <v>0</v>
      </c>
      <c r="AJ215" s="73"/>
      <c r="AK215" s="73">
        <f t="shared" si="60"/>
        <v>0</v>
      </c>
      <c r="AL215" s="73">
        <f t="shared" ref="AL215" si="96">SUM(V30,V67,V104,V141,V178,V215)</f>
        <v>0</v>
      </c>
      <c r="AM215" s="72" t="e">
        <f t="shared" si="70"/>
        <v>#DIV/0!</v>
      </c>
      <c r="AN215" s="73"/>
      <c r="AO215" s="73">
        <f t="shared" si="71"/>
        <v>0</v>
      </c>
      <c r="AP215" s="73">
        <f t="shared" si="72"/>
        <v>0</v>
      </c>
      <c r="AR215" s="68"/>
    </row>
    <row r="216" spans="1:44" s="54" customFormat="1" ht="21" customHeight="1">
      <c r="A216" s="74"/>
      <c r="B216" s="217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3"/>
      <c r="Q216" s="73"/>
      <c r="R216" s="73"/>
      <c r="S216" s="73"/>
      <c r="T216" s="73"/>
      <c r="U216" s="124"/>
      <c r="V216" s="73"/>
      <c r="W216" s="73"/>
      <c r="X216" s="73"/>
      <c r="Y216" s="73"/>
      <c r="Z216" s="67"/>
      <c r="AB216" s="71"/>
    </row>
    <row r="217" spans="1:44" ht="21" customHeight="1">
      <c r="N217" s="55"/>
    </row>
    <row r="223" spans="1:44" ht="21" customHeight="1" thickBot="1">
      <c r="A223" s="244" t="s">
        <v>49</v>
      </c>
      <c r="B223" s="244"/>
      <c r="C223" s="244"/>
      <c r="D223" s="245" t="str">
        <f>CLEAN('البيانات الأساسية'!C4)</f>
        <v>2ث 1</v>
      </c>
      <c r="E223" s="245"/>
      <c r="F223" s="245"/>
      <c r="G223" s="65" t="s">
        <v>50</v>
      </c>
      <c r="H223" s="65"/>
      <c r="I223" s="245" t="str">
        <f>CLEAN('البيانات الأساسية'!C2)</f>
        <v>الفيزياء2</v>
      </c>
      <c r="J223" s="245"/>
      <c r="K223" s="245"/>
      <c r="L223" s="245"/>
      <c r="M223" s="244" t="s">
        <v>51</v>
      </c>
      <c r="N223" s="244"/>
      <c r="O223" s="209" t="s">
        <v>59</v>
      </c>
    </row>
    <row r="224" spans="1:44" ht="3.75" customHeight="1" thickBot="1">
      <c r="B224" s="217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26"/>
    </row>
    <row r="225" spans="1:25" ht="21" customHeight="1" thickBot="1">
      <c r="A225" s="247" t="s">
        <v>14</v>
      </c>
      <c r="B225" s="250" t="s">
        <v>7</v>
      </c>
      <c r="C225" s="252" t="s">
        <v>0</v>
      </c>
      <c r="D225" s="253"/>
      <c r="E225" s="253"/>
      <c r="F225" s="253"/>
      <c r="G225" s="254"/>
      <c r="H225" s="255" t="s">
        <v>13</v>
      </c>
      <c r="I225" s="256"/>
      <c r="J225" s="256"/>
      <c r="K225" s="256"/>
      <c r="L225" s="257"/>
      <c r="M225" s="258" t="s">
        <v>1</v>
      </c>
      <c r="N225" s="239" t="s">
        <v>12</v>
      </c>
      <c r="O225" s="241" t="s">
        <v>53</v>
      </c>
    </row>
    <row r="226" spans="1:25" ht="21" customHeight="1">
      <c r="A226" s="248"/>
      <c r="B226" s="251"/>
      <c r="C226" s="5" t="s">
        <v>2</v>
      </c>
      <c r="D226" s="6" t="s">
        <v>3</v>
      </c>
      <c r="E226" s="6" t="s">
        <v>4</v>
      </c>
      <c r="F226" s="6" t="s">
        <v>5</v>
      </c>
      <c r="G226" s="7" t="s">
        <v>6</v>
      </c>
      <c r="H226" s="8" t="s">
        <v>2</v>
      </c>
      <c r="I226" s="9" t="s">
        <v>3</v>
      </c>
      <c r="J226" s="9" t="s">
        <v>4</v>
      </c>
      <c r="K226" s="9" t="s">
        <v>5</v>
      </c>
      <c r="L226" s="10" t="s">
        <v>6</v>
      </c>
      <c r="M226" s="259"/>
      <c r="N226" s="261"/>
      <c r="O226" s="243"/>
    </row>
    <row r="227" spans="1:25" ht="21" customHeight="1" thickBot="1">
      <c r="A227" s="249"/>
      <c r="B227" s="251"/>
      <c r="C227" s="1">
        <v>41261</v>
      </c>
      <c r="D227" s="2">
        <v>41262</v>
      </c>
      <c r="E227" s="2">
        <v>41263</v>
      </c>
      <c r="F227" s="2">
        <v>41264</v>
      </c>
      <c r="G227" s="3">
        <v>41265</v>
      </c>
      <c r="H227" s="1">
        <f>C227</f>
        <v>41261</v>
      </c>
      <c r="I227" s="2">
        <f>D227</f>
        <v>41262</v>
      </c>
      <c r="J227" s="2">
        <f>E227</f>
        <v>41263</v>
      </c>
      <c r="K227" s="2">
        <f>F227</f>
        <v>41264</v>
      </c>
      <c r="L227" s="3">
        <f>G227</f>
        <v>41265</v>
      </c>
      <c r="M227" s="260"/>
      <c r="N227" s="240"/>
      <c r="O227" s="243"/>
      <c r="P227" s="125" t="s">
        <v>86</v>
      </c>
      <c r="Q227" s="69" t="s">
        <v>15</v>
      </c>
      <c r="R227" s="69" t="s">
        <v>16</v>
      </c>
      <c r="S227" s="69" t="s">
        <v>9</v>
      </c>
      <c r="T227" s="69" t="s">
        <v>10</v>
      </c>
      <c r="U227" s="124" t="s">
        <v>85</v>
      </c>
      <c r="V227" s="69" t="s">
        <v>11</v>
      </c>
      <c r="W227" s="73" t="s">
        <v>41</v>
      </c>
      <c r="Y227" s="73" t="s">
        <v>43</v>
      </c>
    </row>
    <row r="228" spans="1:25" ht="21" customHeight="1">
      <c r="A228" s="100">
        <v>1</v>
      </c>
      <c r="B228" s="222" t="str">
        <f>CLEAN('البيانات الأساسية'!C7)</f>
        <v/>
      </c>
      <c r="C228" s="86"/>
      <c r="D228" s="27"/>
      <c r="E228" s="27"/>
      <c r="F228" s="27"/>
      <c r="G228" s="28"/>
      <c r="H228" s="29"/>
      <c r="I228" s="30"/>
      <c r="J228" s="30"/>
      <c r="K228" s="30"/>
      <c r="L228" s="31"/>
      <c r="M228" s="32"/>
      <c r="N228" s="58"/>
      <c r="O228" s="57" t="str">
        <f>IF(C228&gt;=4,"خطأ إدخال حضور",IF(D228&gt;=4,"خطأ إدخال حضور",IF(E228&gt;=4,"خطأ إدخال حضور",IF(F228&gt;=4,"خطأ إدخال حضور",IF(G228&gt;=4,"خطأ إدخال حضور",IF(H228&gt;=6,"خطأ إدخال مشاركة",IF(I228&gt;=6,"خطأ إدخال مشاركة",IF(J228&gt;=6,"خطأ إدخال مشاركة",IF(K228&gt;=6,"خطأ إدخال مشاركة",IF(L228&gt;=6,"خطأ إدخال مشاركة",IF(M228&gt;=3,"خطأ إدخال واجبات",IF(N228&gt;=3,"خطأ إدخال ملف الاعمال"," "))))))))))))</f>
        <v xml:space="preserve"> </v>
      </c>
      <c r="P228" s="208">
        <f>COUNTIF(C228:G228,"=3")</f>
        <v>0</v>
      </c>
      <c r="Q228" s="73">
        <f t="shared" ref="Q228:Q252" si="97">COUNTIF(C228:G228,"=0")</f>
        <v>0</v>
      </c>
      <c r="R228" s="73">
        <f t="shared" ref="R228:R252" si="98">COUNTIF(D228:G228,"=1")</f>
        <v>0</v>
      </c>
      <c r="S228" s="73">
        <f>COUNTIF(C228:G228,"=2")</f>
        <v>0</v>
      </c>
      <c r="T228" s="73">
        <f>COUNTIF(C228:G228,"&gt;1")</f>
        <v>0</v>
      </c>
      <c r="U228" s="124">
        <f t="shared" ref="U228:U252" si="99">COUNTIF(C228:G228,"&gt;=0")</f>
        <v>0</v>
      </c>
      <c r="V228" s="73">
        <f t="shared" ref="V228:V253" si="100">SUM(H228:L228)</f>
        <v>0</v>
      </c>
      <c r="W228" s="73">
        <f>COUNTIF(M228,"&gt;=0")</f>
        <v>0</v>
      </c>
      <c r="Y228" s="73">
        <f t="shared" ref="Y228:Y243" si="101">COUNTIF(N228,"&gt;=0")</f>
        <v>0</v>
      </c>
    </row>
    <row r="229" spans="1:25" ht="21" customHeight="1">
      <c r="A229" s="101">
        <v>2</v>
      </c>
      <c r="B229" s="219" t="str">
        <f>CLEAN('البيانات الأساسية'!C8)</f>
        <v/>
      </c>
      <c r="C229" s="87"/>
      <c r="D229" s="34"/>
      <c r="E229" s="34"/>
      <c r="F229" s="34"/>
      <c r="G229" s="35"/>
      <c r="H229" s="33"/>
      <c r="I229" s="34"/>
      <c r="J229" s="34"/>
      <c r="K229" s="34"/>
      <c r="L229" s="35"/>
      <c r="M229" s="36"/>
      <c r="N229" s="59"/>
      <c r="O229" s="15" t="str">
        <f t="shared" ref="O229:O252" si="102">IF(C229&gt;=4,"خطأ إدخال حضور",IF(D229&gt;=4,"خطأ إدخال حضور",IF(E229&gt;=4,"خطأ إدخال حضور",IF(F229&gt;=4,"خطأ إدخال حضور",IF(G229&gt;=4,"خطأ إدخال حضور",IF(H229&gt;=6,"خطأ إدخال مشاركة",IF(I229&gt;=6,"خطأ إدخال مشاركة",IF(J229&gt;=6,"خطأ إدخال مشاركة",IF(K229&gt;=6,"خطأ إدخال مشاركة",IF(L229&gt;=6,"خطأ إدخال مشاركة",IF(M229&gt;=3,"خطأ إدخال واجبات",IF(N229&gt;=3,"خطأ إدخال ملف الاعمال"," "))))))))))))</f>
        <v xml:space="preserve"> </v>
      </c>
      <c r="P229" s="208">
        <f t="shared" ref="P229:P252" si="103">COUNTIF(C229:G229,"=3")</f>
        <v>0</v>
      </c>
      <c r="Q229" s="73">
        <f t="shared" si="97"/>
        <v>0</v>
      </c>
      <c r="R229" s="73">
        <f t="shared" si="98"/>
        <v>0</v>
      </c>
      <c r="S229" s="73">
        <f t="shared" ref="S229:S252" si="104">COUNTIF(C229:G229,"=2")</f>
        <v>0</v>
      </c>
      <c r="T229" s="73">
        <f t="shared" ref="T229:T252" si="105">COUNTIF(C229:G229,"&gt;1")</f>
        <v>0</v>
      </c>
      <c r="U229" s="124">
        <f t="shared" si="99"/>
        <v>0</v>
      </c>
      <c r="V229" s="73">
        <f t="shared" si="100"/>
        <v>0</v>
      </c>
      <c r="W229" s="73">
        <f t="shared" ref="W229:W252" si="106">COUNTIF(M229,"&gt;=0")</f>
        <v>0</v>
      </c>
      <c r="Y229" s="73">
        <f t="shared" si="101"/>
        <v>0</v>
      </c>
    </row>
    <row r="230" spans="1:25" ht="21" customHeight="1">
      <c r="A230" s="101">
        <v>3</v>
      </c>
      <c r="B230" s="219" t="str">
        <f>CLEAN('البيانات الأساسية'!C9)</f>
        <v/>
      </c>
      <c r="C230" s="88"/>
      <c r="D230" s="38"/>
      <c r="E230" s="38"/>
      <c r="F230" s="38"/>
      <c r="G230" s="39"/>
      <c r="H230" s="40"/>
      <c r="I230" s="41"/>
      <c r="J230" s="41"/>
      <c r="K230" s="41"/>
      <c r="L230" s="42"/>
      <c r="M230" s="43"/>
      <c r="N230" s="60"/>
      <c r="O230" s="62" t="str">
        <f t="shared" si="102"/>
        <v xml:space="preserve"> </v>
      </c>
      <c r="P230" s="208">
        <f t="shared" si="103"/>
        <v>0</v>
      </c>
      <c r="Q230" s="73">
        <f t="shared" si="97"/>
        <v>0</v>
      </c>
      <c r="R230" s="73">
        <f t="shared" si="98"/>
        <v>0</v>
      </c>
      <c r="S230" s="73">
        <f t="shared" si="104"/>
        <v>0</v>
      </c>
      <c r="T230" s="73">
        <f t="shared" si="105"/>
        <v>0</v>
      </c>
      <c r="U230" s="124">
        <f t="shared" si="99"/>
        <v>0</v>
      </c>
      <c r="V230" s="73">
        <f t="shared" si="100"/>
        <v>0</v>
      </c>
      <c r="W230" s="73">
        <f t="shared" si="106"/>
        <v>0</v>
      </c>
      <c r="Y230" s="73">
        <f t="shared" si="101"/>
        <v>0</v>
      </c>
    </row>
    <row r="231" spans="1:25" ht="21" customHeight="1">
      <c r="A231" s="101">
        <v>4</v>
      </c>
      <c r="B231" s="219" t="str">
        <f>CLEAN('البيانات الأساسية'!C10)</f>
        <v/>
      </c>
      <c r="C231" s="87"/>
      <c r="D231" s="34"/>
      <c r="E231" s="34"/>
      <c r="F231" s="34"/>
      <c r="G231" s="35"/>
      <c r="H231" s="33"/>
      <c r="I231" s="34"/>
      <c r="J231" s="34"/>
      <c r="K231" s="34"/>
      <c r="L231" s="35"/>
      <c r="M231" s="36"/>
      <c r="N231" s="59"/>
      <c r="O231" s="15" t="str">
        <f t="shared" si="102"/>
        <v xml:space="preserve"> </v>
      </c>
      <c r="P231" s="208">
        <f t="shared" si="103"/>
        <v>0</v>
      </c>
      <c r="Q231" s="73">
        <f t="shared" si="97"/>
        <v>0</v>
      </c>
      <c r="R231" s="73">
        <f t="shared" si="98"/>
        <v>0</v>
      </c>
      <c r="S231" s="73">
        <f t="shared" si="104"/>
        <v>0</v>
      </c>
      <c r="T231" s="73">
        <f t="shared" si="105"/>
        <v>0</v>
      </c>
      <c r="U231" s="124">
        <f t="shared" si="99"/>
        <v>0</v>
      </c>
      <c r="V231" s="73">
        <f t="shared" si="100"/>
        <v>0</v>
      </c>
      <c r="W231" s="73">
        <f t="shared" si="106"/>
        <v>0</v>
      </c>
      <c r="Y231" s="73">
        <f t="shared" si="101"/>
        <v>0</v>
      </c>
    </row>
    <row r="232" spans="1:25" ht="21" customHeight="1">
      <c r="A232" s="101">
        <v>5</v>
      </c>
      <c r="B232" s="219" t="str">
        <f>CLEAN('البيانات الأساسية'!C11)</f>
        <v/>
      </c>
      <c r="C232" s="88"/>
      <c r="D232" s="38"/>
      <c r="E232" s="38"/>
      <c r="F232" s="38"/>
      <c r="G232" s="39"/>
      <c r="H232" s="40"/>
      <c r="I232" s="41"/>
      <c r="J232" s="41"/>
      <c r="K232" s="41"/>
      <c r="L232" s="42"/>
      <c r="M232" s="43"/>
      <c r="N232" s="60"/>
      <c r="O232" s="62" t="str">
        <f t="shared" si="102"/>
        <v xml:space="preserve"> </v>
      </c>
      <c r="P232" s="208">
        <f t="shared" si="103"/>
        <v>0</v>
      </c>
      <c r="Q232" s="73">
        <f t="shared" si="97"/>
        <v>0</v>
      </c>
      <c r="R232" s="73">
        <f t="shared" si="98"/>
        <v>0</v>
      </c>
      <c r="S232" s="73">
        <f t="shared" si="104"/>
        <v>0</v>
      </c>
      <c r="T232" s="73">
        <f t="shared" si="105"/>
        <v>0</v>
      </c>
      <c r="U232" s="124">
        <f t="shared" si="99"/>
        <v>0</v>
      </c>
      <c r="V232" s="73">
        <f t="shared" si="100"/>
        <v>0</v>
      </c>
      <c r="W232" s="73">
        <f t="shared" si="106"/>
        <v>0</v>
      </c>
      <c r="Y232" s="73">
        <f t="shared" si="101"/>
        <v>0</v>
      </c>
    </row>
    <row r="233" spans="1:25" ht="21" customHeight="1">
      <c r="A233" s="101">
        <v>6</v>
      </c>
      <c r="B233" s="219" t="str">
        <f>CLEAN('البيانات الأساسية'!C12)</f>
        <v/>
      </c>
      <c r="C233" s="87"/>
      <c r="D233" s="34"/>
      <c r="E233" s="34"/>
      <c r="F233" s="34"/>
      <c r="G233" s="35"/>
      <c r="H233" s="33"/>
      <c r="I233" s="34"/>
      <c r="J233" s="34"/>
      <c r="K233" s="34"/>
      <c r="L233" s="35"/>
      <c r="M233" s="36"/>
      <c r="N233" s="59"/>
      <c r="O233" s="15" t="str">
        <f t="shared" si="102"/>
        <v xml:space="preserve"> </v>
      </c>
      <c r="P233" s="208">
        <f t="shared" si="103"/>
        <v>0</v>
      </c>
      <c r="Q233" s="73">
        <f t="shared" si="97"/>
        <v>0</v>
      </c>
      <c r="R233" s="73">
        <f t="shared" si="98"/>
        <v>0</v>
      </c>
      <c r="S233" s="73">
        <f t="shared" si="104"/>
        <v>0</v>
      </c>
      <c r="T233" s="73">
        <f t="shared" si="105"/>
        <v>0</v>
      </c>
      <c r="U233" s="124">
        <f t="shared" si="99"/>
        <v>0</v>
      </c>
      <c r="V233" s="73">
        <f t="shared" si="100"/>
        <v>0</v>
      </c>
      <c r="W233" s="73">
        <f t="shared" si="106"/>
        <v>0</v>
      </c>
      <c r="Y233" s="73">
        <f t="shared" si="101"/>
        <v>0</v>
      </c>
    </row>
    <row r="234" spans="1:25" ht="21" customHeight="1">
      <c r="A234" s="101">
        <v>7</v>
      </c>
      <c r="B234" s="219" t="str">
        <f>CLEAN('البيانات الأساسية'!C13)</f>
        <v/>
      </c>
      <c r="C234" s="88"/>
      <c r="D234" s="38"/>
      <c r="E234" s="38"/>
      <c r="F234" s="38"/>
      <c r="G234" s="39"/>
      <c r="H234" s="40"/>
      <c r="I234" s="41"/>
      <c r="J234" s="41"/>
      <c r="K234" s="41"/>
      <c r="L234" s="42"/>
      <c r="M234" s="43"/>
      <c r="N234" s="60"/>
      <c r="O234" s="62" t="str">
        <f t="shared" si="102"/>
        <v xml:space="preserve"> </v>
      </c>
      <c r="P234" s="208">
        <f t="shared" si="103"/>
        <v>0</v>
      </c>
      <c r="Q234" s="73">
        <f t="shared" si="97"/>
        <v>0</v>
      </c>
      <c r="R234" s="73">
        <f t="shared" si="98"/>
        <v>0</v>
      </c>
      <c r="S234" s="73">
        <f t="shared" si="104"/>
        <v>0</v>
      </c>
      <c r="T234" s="73">
        <f t="shared" si="105"/>
        <v>0</v>
      </c>
      <c r="U234" s="124">
        <f t="shared" si="99"/>
        <v>0</v>
      </c>
      <c r="V234" s="73">
        <f t="shared" si="100"/>
        <v>0</v>
      </c>
      <c r="W234" s="73">
        <f t="shared" si="106"/>
        <v>0</v>
      </c>
      <c r="Y234" s="73">
        <f t="shared" si="101"/>
        <v>0</v>
      </c>
    </row>
    <row r="235" spans="1:25" ht="21" customHeight="1">
      <c r="A235" s="101">
        <v>8</v>
      </c>
      <c r="B235" s="219" t="str">
        <f>CLEAN('البيانات الأساسية'!C14)</f>
        <v/>
      </c>
      <c r="C235" s="87"/>
      <c r="D235" s="34"/>
      <c r="E235" s="34"/>
      <c r="F235" s="34"/>
      <c r="G235" s="35"/>
      <c r="H235" s="33"/>
      <c r="I235" s="34"/>
      <c r="J235" s="34"/>
      <c r="K235" s="34"/>
      <c r="L235" s="35"/>
      <c r="M235" s="36"/>
      <c r="N235" s="59"/>
      <c r="O235" s="15" t="str">
        <f t="shared" si="102"/>
        <v xml:space="preserve"> </v>
      </c>
      <c r="P235" s="208">
        <f t="shared" si="103"/>
        <v>0</v>
      </c>
      <c r="Q235" s="73">
        <f t="shared" si="97"/>
        <v>0</v>
      </c>
      <c r="R235" s="73">
        <f t="shared" si="98"/>
        <v>0</v>
      </c>
      <c r="S235" s="73">
        <f t="shared" si="104"/>
        <v>0</v>
      </c>
      <c r="T235" s="73">
        <f t="shared" si="105"/>
        <v>0</v>
      </c>
      <c r="U235" s="124">
        <f t="shared" si="99"/>
        <v>0</v>
      </c>
      <c r="V235" s="73">
        <f t="shared" si="100"/>
        <v>0</v>
      </c>
      <c r="W235" s="73">
        <f t="shared" si="106"/>
        <v>0</v>
      </c>
      <c r="Y235" s="73">
        <f t="shared" si="101"/>
        <v>0</v>
      </c>
    </row>
    <row r="236" spans="1:25" ht="21" customHeight="1">
      <c r="A236" s="101">
        <v>9</v>
      </c>
      <c r="B236" s="219" t="str">
        <f>CLEAN('البيانات الأساسية'!C15)</f>
        <v/>
      </c>
      <c r="C236" s="88"/>
      <c r="D236" s="38"/>
      <c r="E236" s="38"/>
      <c r="F236" s="38"/>
      <c r="G236" s="39"/>
      <c r="H236" s="40"/>
      <c r="I236" s="41"/>
      <c r="J236" s="41"/>
      <c r="K236" s="41"/>
      <c r="L236" s="42"/>
      <c r="M236" s="43"/>
      <c r="N236" s="60"/>
      <c r="O236" s="62" t="str">
        <f t="shared" si="102"/>
        <v xml:space="preserve"> </v>
      </c>
      <c r="P236" s="208">
        <f t="shared" si="103"/>
        <v>0</v>
      </c>
      <c r="Q236" s="73">
        <f t="shared" si="97"/>
        <v>0</v>
      </c>
      <c r="R236" s="73">
        <f t="shared" si="98"/>
        <v>0</v>
      </c>
      <c r="S236" s="73">
        <f t="shared" si="104"/>
        <v>0</v>
      </c>
      <c r="T236" s="73">
        <f t="shared" si="105"/>
        <v>0</v>
      </c>
      <c r="U236" s="124">
        <f t="shared" si="99"/>
        <v>0</v>
      </c>
      <c r="V236" s="73">
        <f t="shared" si="100"/>
        <v>0</v>
      </c>
      <c r="W236" s="73">
        <f t="shared" si="106"/>
        <v>0</v>
      </c>
      <c r="Y236" s="73">
        <f t="shared" si="101"/>
        <v>0</v>
      </c>
    </row>
    <row r="237" spans="1:25" ht="21" customHeight="1">
      <c r="A237" s="101">
        <v>10</v>
      </c>
      <c r="B237" s="219" t="str">
        <f>CLEAN('البيانات الأساسية'!C16)</f>
        <v/>
      </c>
      <c r="C237" s="87"/>
      <c r="D237" s="34"/>
      <c r="E237" s="34"/>
      <c r="F237" s="34"/>
      <c r="G237" s="35"/>
      <c r="H237" s="33"/>
      <c r="I237" s="34"/>
      <c r="J237" s="34"/>
      <c r="K237" s="34"/>
      <c r="L237" s="35"/>
      <c r="M237" s="36"/>
      <c r="N237" s="59"/>
      <c r="O237" s="15" t="str">
        <f t="shared" si="102"/>
        <v xml:space="preserve"> </v>
      </c>
      <c r="P237" s="208">
        <f t="shared" si="103"/>
        <v>0</v>
      </c>
      <c r="Q237" s="73">
        <f t="shared" si="97"/>
        <v>0</v>
      </c>
      <c r="R237" s="73">
        <f t="shared" si="98"/>
        <v>0</v>
      </c>
      <c r="S237" s="73">
        <f t="shared" si="104"/>
        <v>0</v>
      </c>
      <c r="T237" s="73">
        <f t="shared" si="105"/>
        <v>0</v>
      </c>
      <c r="U237" s="124">
        <f t="shared" si="99"/>
        <v>0</v>
      </c>
      <c r="V237" s="73">
        <f t="shared" si="100"/>
        <v>0</v>
      </c>
      <c r="W237" s="73">
        <f t="shared" si="106"/>
        <v>0</v>
      </c>
      <c r="Y237" s="73">
        <f t="shared" si="101"/>
        <v>0</v>
      </c>
    </row>
    <row r="238" spans="1:25" ht="21" customHeight="1">
      <c r="A238" s="101">
        <v>11</v>
      </c>
      <c r="B238" s="219" t="str">
        <f>CLEAN('البيانات الأساسية'!C17)</f>
        <v/>
      </c>
      <c r="C238" s="88"/>
      <c r="D238" s="38"/>
      <c r="E238" s="38"/>
      <c r="F238" s="38"/>
      <c r="G238" s="39"/>
      <c r="H238" s="40"/>
      <c r="I238" s="41"/>
      <c r="J238" s="41"/>
      <c r="K238" s="41"/>
      <c r="L238" s="42"/>
      <c r="M238" s="43"/>
      <c r="N238" s="60"/>
      <c r="O238" s="62" t="str">
        <f t="shared" si="102"/>
        <v xml:space="preserve"> </v>
      </c>
      <c r="P238" s="208">
        <f t="shared" si="103"/>
        <v>0</v>
      </c>
      <c r="Q238" s="73">
        <f t="shared" si="97"/>
        <v>0</v>
      </c>
      <c r="R238" s="73">
        <f t="shared" si="98"/>
        <v>0</v>
      </c>
      <c r="S238" s="73">
        <f t="shared" si="104"/>
        <v>0</v>
      </c>
      <c r="T238" s="73">
        <f t="shared" si="105"/>
        <v>0</v>
      </c>
      <c r="U238" s="124">
        <f t="shared" si="99"/>
        <v>0</v>
      </c>
      <c r="V238" s="73">
        <f t="shared" si="100"/>
        <v>0</v>
      </c>
      <c r="W238" s="73">
        <f t="shared" si="106"/>
        <v>0</v>
      </c>
      <c r="Y238" s="73">
        <f t="shared" si="101"/>
        <v>0</v>
      </c>
    </row>
    <row r="239" spans="1:25" ht="21" customHeight="1">
      <c r="A239" s="101">
        <v>12</v>
      </c>
      <c r="B239" s="219" t="str">
        <f>CLEAN('البيانات الأساسية'!C18)</f>
        <v/>
      </c>
      <c r="C239" s="87"/>
      <c r="D239" s="34"/>
      <c r="E239" s="34"/>
      <c r="F239" s="34"/>
      <c r="G239" s="35"/>
      <c r="H239" s="33"/>
      <c r="I239" s="34"/>
      <c r="J239" s="34"/>
      <c r="K239" s="34"/>
      <c r="L239" s="35"/>
      <c r="M239" s="36"/>
      <c r="N239" s="59"/>
      <c r="O239" s="15" t="str">
        <f t="shared" si="102"/>
        <v xml:space="preserve"> </v>
      </c>
      <c r="P239" s="208">
        <f t="shared" si="103"/>
        <v>0</v>
      </c>
      <c r="Q239" s="73">
        <f t="shared" si="97"/>
        <v>0</v>
      </c>
      <c r="R239" s="73">
        <f t="shared" si="98"/>
        <v>0</v>
      </c>
      <c r="S239" s="73">
        <f t="shared" si="104"/>
        <v>0</v>
      </c>
      <c r="T239" s="73">
        <f t="shared" si="105"/>
        <v>0</v>
      </c>
      <c r="U239" s="124">
        <f t="shared" si="99"/>
        <v>0</v>
      </c>
      <c r="V239" s="73">
        <f t="shared" si="100"/>
        <v>0</v>
      </c>
      <c r="W239" s="73">
        <f t="shared" si="106"/>
        <v>0</v>
      </c>
      <c r="Y239" s="73">
        <f t="shared" si="101"/>
        <v>0</v>
      </c>
    </row>
    <row r="240" spans="1:25" ht="21" customHeight="1">
      <c r="A240" s="101">
        <v>13</v>
      </c>
      <c r="B240" s="219" t="str">
        <f>CLEAN('البيانات الأساسية'!C19)</f>
        <v/>
      </c>
      <c r="C240" s="88"/>
      <c r="D240" s="38"/>
      <c r="E240" s="38"/>
      <c r="F240" s="38"/>
      <c r="G240" s="39"/>
      <c r="H240" s="40"/>
      <c r="I240" s="41"/>
      <c r="J240" s="41"/>
      <c r="K240" s="41"/>
      <c r="L240" s="42"/>
      <c r="M240" s="43"/>
      <c r="N240" s="60"/>
      <c r="O240" s="62" t="str">
        <f t="shared" si="102"/>
        <v xml:space="preserve"> </v>
      </c>
      <c r="P240" s="208">
        <f t="shared" si="103"/>
        <v>0</v>
      </c>
      <c r="Q240" s="73">
        <f t="shared" si="97"/>
        <v>0</v>
      </c>
      <c r="R240" s="73">
        <f t="shared" si="98"/>
        <v>0</v>
      </c>
      <c r="S240" s="73">
        <f t="shared" si="104"/>
        <v>0</v>
      </c>
      <c r="T240" s="73">
        <f t="shared" si="105"/>
        <v>0</v>
      </c>
      <c r="U240" s="124">
        <f t="shared" si="99"/>
        <v>0</v>
      </c>
      <c r="V240" s="73">
        <f t="shared" si="100"/>
        <v>0</v>
      </c>
      <c r="W240" s="73">
        <f t="shared" si="106"/>
        <v>0</v>
      </c>
      <c r="Y240" s="73">
        <f t="shared" si="101"/>
        <v>0</v>
      </c>
    </row>
    <row r="241" spans="1:28" ht="21" customHeight="1">
      <c r="A241" s="101">
        <v>14</v>
      </c>
      <c r="B241" s="219" t="str">
        <f>CLEAN('البيانات الأساسية'!C20)</f>
        <v/>
      </c>
      <c r="C241" s="87"/>
      <c r="D241" s="34"/>
      <c r="E241" s="34"/>
      <c r="F241" s="34"/>
      <c r="G241" s="35"/>
      <c r="H241" s="33"/>
      <c r="I241" s="34"/>
      <c r="J241" s="34"/>
      <c r="K241" s="34"/>
      <c r="L241" s="35"/>
      <c r="M241" s="36"/>
      <c r="N241" s="59"/>
      <c r="O241" s="15" t="str">
        <f t="shared" si="102"/>
        <v xml:space="preserve"> </v>
      </c>
      <c r="P241" s="208">
        <f t="shared" si="103"/>
        <v>0</v>
      </c>
      <c r="Q241" s="73">
        <f t="shared" si="97"/>
        <v>0</v>
      </c>
      <c r="R241" s="73">
        <f t="shared" si="98"/>
        <v>0</v>
      </c>
      <c r="S241" s="73">
        <f t="shared" si="104"/>
        <v>0</v>
      </c>
      <c r="T241" s="73">
        <f t="shared" si="105"/>
        <v>0</v>
      </c>
      <c r="U241" s="124">
        <f t="shared" si="99"/>
        <v>0</v>
      </c>
      <c r="V241" s="73">
        <f t="shared" si="100"/>
        <v>0</v>
      </c>
      <c r="W241" s="73">
        <f t="shared" si="106"/>
        <v>0</v>
      </c>
      <c r="Y241" s="73">
        <f t="shared" si="101"/>
        <v>0</v>
      </c>
    </row>
    <row r="242" spans="1:28" ht="21" customHeight="1">
      <c r="A242" s="101">
        <v>15</v>
      </c>
      <c r="B242" s="219" t="str">
        <f>CLEAN('البيانات الأساسية'!C21)</f>
        <v/>
      </c>
      <c r="C242" s="88"/>
      <c r="D242" s="38"/>
      <c r="E242" s="38"/>
      <c r="F242" s="38"/>
      <c r="G242" s="39"/>
      <c r="H242" s="40"/>
      <c r="I242" s="41"/>
      <c r="J242" s="41"/>
      <c r="K242" s="41"/>
      <c r="L242" s="42"/>
      <c r="M242" s="43"/>
      <c r="N242" s="60"/>
      <c r="O242" s="62" t="str">
        <f t="shared" si="102"/>
        <v xml:space="preserve"> </v>
      </c>
      <c r="P242" s="208">
        <f t="shared" si="103"/>
        <v>0</v>
      </c>
      <c r="Q242" s="73">
        <f t="shared" si="97"/>
        <v>0</v>
      </c>
      <c r="R242" s="73">
        <f t="shared" si="98"/>
        <v>0</v>
      </c>
      <c r="S242" s="73">
        <f t="shared" si="104"/>
        <v>0</v>
      </c>
      <c r="T242" s="73">
        <f t="shared" si="105"/>
        <v>0</v>
      </c>
      <c r="U242" s="124">
        <f t="shared" si="99"/>
        <v>0</v>
      </c>
      <c r="V242" s="73">
        <f t="shared" si="100"/>
        <v>0</v>
      </c>
      <c r="W242" s="73">
        <f t="shared" si="106"/>
        <v>0</v>
      </c>
      <c r="Y242" s="73">
        <f t="shared" si="101"/>
        <v>0</v>
      </c>
    </row>
    <row r="243" spans="1:28" ht="21" customHeight="1">
      <c r="A243" s="101">
        <v>16</v>
      </c>
      <c r="B243" s="219" t="str">
        <f>CLEAN('البيانات الأساسية'!C22)</f>
        <v/>
      </c>
      <c r="C243" s="87"/>
      <c r="D243" s="34"/>
      <c r="E243" s="34"/>
      <c r="F243" s="34"/>
      <c r="G243" s="35"/>
      <c r="H243" s="33"/>
      <c r="I243" s="34"/>
      <c r="J243" s="34"/>
      <c r="K243" s="34"/>
      <c r="L243" s="35"/>
      <c r="M243" s="36"/>
      <c r="N243" s="59"/>
      <c r="O243" s="15" t="str">
        <f t="shared" si="102"/>
        <v xml:space="preserve"> </v>
      </c>
      <c r="P243" s="208">
        <f t="shared" si="103"/>
        <v>0</v>
      </c>
      <c r="Q243" s="73">
        <f t="shared" si="97"/>
        <v>0</v>
      </c>
      <c r="R243" s="73">
        <f t="shared" si="98"/>
        <v>0</v>
      </c>
      <c r="S243" s="73">
        <f t="shared" si="104"/>
        <v>0</v>
      </c>
      <c r="T243" s="73">
        <f t="shared" si="105"/>
        <v>0</v>
      </c>
      <c r="U243" s="124">
        <f t="shared" si="99"/>
        <v>0</v>
      </c>
      <c r="V243" s="73">
        <f t="shared" si="100"/>
        <v>0</v>
      </c>
      <c r="W243" s="73">
        <f t="shared" si="106"/>
        <v>0</v>
      </c>
      <c r="Y243" s="73">
        <f t="shared" si="101"/>
        <v>0</v>
      </c>
    </row>
    <row r="244" spans="1:28" ht="21" customHeight="1">
      <c r="A244" s="101">
        <v>17</v>
      </c>
      <c r="B244" s="219" t="str">
        <f>CLEAN('البيانات الأساسية'!C23)</f>
        <v/>
      </c>
      <c r="C244" s="88"/>
      <c r="D244" s="38"/>
      <c r="E244" s="38"/>
      <c r="F244" s="38"/>
      <c r="G244" s="39"/>
      <c r="H244" s="40"/>
      <c r="I244" s="41"/>
      <c r="J244" s="41"/>
      <c r="K244" s="41"/>
      <c r="L244" s="42"/>
      <c r="M244" s="43"/>
      <c r="N244" s="60"/>
      <c r="O244" s="62" t="str">
        <f t="shared" si="102"/>
        <v xml:space="preserve"> </v>
      </c>
      <c r="P244" s="208">
        <f t="shared" si="103"/>
        <v>0</v>
      </c>
      <c r="Q244" s="73">
        <f t="shared" si="97"/>
        <v>0</v>
      </c>
      <c r="R244" s="73">
        <f t="shared" si="98"/>
        <v>0</v>
      </c>
      <c r="S244" s="73">
        <f t="shared" si="104"/>
        <v>0</v>
      </c>
      <c r="T244" s="73">
        <f t="shared" si="105"/>
        <v>0</v>
      </c>
      <c r="U244" s="124">
        <f t="shared" si="99"/>
        <v>0</v>
      </c>
      <c r="V244" s="73">
        <f t="shared" si="100"/>
        <v>0</v>
      </c>
      <c r="W244" s="73">
        <f t="shared" si="106"/>
        <v>0</v>
      </c>
      <c r="Y244" s="73">
        <f t="shared" ref="Y244:Y252" si="107">COUNTIF(N244,"&gt;=0")</f>
        <v>0</v>
      </c>
    </row>
    <row r="245" spans="1:28" ht="21" customHeight="1">
      <c r="A245" s="101">
        <v>18</v>
      </c>
      <c r="B245" s="219" t="str">
        <f>CLEAN('البيانات الأساسية'!C24)</f>
        <v/>
      </c>
      <c r="C245" s="87"/>
      <c r="D245" s="34"/>
      <c r="E245" s="34"/>
      <c r="F245" s="34"/>
      <c r="G245" s="35"/>
      <c r="H245" s="33"/>
      <c r="I245" s="34"/>
      <c r="J245" s="34"/>
      <c r="K245" s="34"/>
      <c r="L245" s="35"/>
      <c r="M245" s="36"/>
      <c r="N245" s="59"/>
      <c r="O245" s="15" t="str">
        <f t="shared" si="102"/>
        <v xml:space="preserve"> </v>
      </c>
      <c r="P245" s="208">
        <f t="shared" si="103"/>
        <v>0</v>
      </c>
      <c r="Q245" s="73">
        <f t="shared" si="97"/>
        <v>0</v>
      </c>
      <c r="R245" s="73">
        <f t="shared" si="98"/>
        <v>0</v>
      </c>
      <c r="S245" s="73">
        <f t="shared" si="104"/>
        <v>0</v>
      </c>
      <c r="T245" s="73">
        <f t="shared" si="105"/>
        <v>0</v>
      </c>
      <c r="U245" s="124">
        <f t="shared" si="99"/>
        <v>0</v>
      </c>
      <c r="V245" s="73">
        <f t="shared" si="100"/>
        <v>0</v>
      </c>
      <c r="W245" s="73">
        <f t="shared" si="106"/>
        <v>0</v>
      </c>
      <c r="Y245" s="73">
        <f t="shared" si="107"/>
        <v>0</v>
      </c>
    </row>
    <row r="246" spans="1:28" ht="21" customHeight="1">
      <c r="A246" s="101">
        <v>19</v>
      </c>
      <c r="B246" s="219" t="str">
        <f>CLEAN('البيانات الأساسية'!C25)</f>
        <v/>
      </c>
      <c r="C246" s="88"/>
      <c r="D246" s="38"/>
      <c r="E246" s="38"/>
      <c r="F246" s="38"/>
      <c r="G246" s="39"/>
      <c r="H246" s="40"/>
      <c r="I246" s="41"/>
      <c r="J246" s="41"/>
      <c r="K246" s="41"/>
      <c r="L246" s="42"/>
      <c r="M246" s="43"/>
      <c r="N246" s="60"/>
      <c r="O246" s="62" t="str">
        <f t="shared" si="102"/>
        <v xml:space="preserve"> </v>
      </c>
      <c r="P246" s="208">
        <f t="shared" si="103"/>
        <v>0</v>
      </c>
      <c r="Q246" s="73">
        <f t="shared" si="97"/>
        <v>0</v>
      </c>
      <c r="R246" s="73">
        <f t="shared" si="98"/>
        <v>0</v>
      </c>
      <c r="S246" s="73">
        <f t="shared" si="104"/>
        <v>0</v>
      </c>
      <c r="T246" s="73">
        <f t="shared" si="105"/>
        <v>0</v>
      </c>
      <c r="U246" s="124">
        <f t="shared" si="99"/>
        <v>0</v>
      </c>
      <c r="V246" s="73">
        <f t="shared" si="100"/>
        <v>0</v>
      </c>
      <c r="W246" s="73">
        <f t="shared" si="106"/>
        <v>0</v>
      </c>
      <c r="Y246" s="73">
        <f t="shared" si="107"/>
        <v>0</v>
      </c>
    </row>
    <row r="247" spans="1:28" ht="21" customHeight="1">
      <c r="A247" s="101">
        <v>20</v>
      </c>
      <c r="B247" s="219" t="str">
        <f>CLEAN('البيانات الأساسية'!C26)</f>
        <v/>
      </c>
      <c r="C247" s="87"/>
      <c r="D247" s="34"/>
      <c r="E247" s="34"/>
      <c r="F247" s="34"/>
      <c r="G247" s="35"/>
      <c r="H247" s="33"/>
      <c r="I247" s="34"/>
      <c r="J247" s="34"/>
      <c r="K247" s="34"/>
      <c r="L247" s="35"/>
      <c r="M247" s="36"/>
      <c r="N247" s="59"/>
      <c r="O247" s="15" t="str">
        <f t="shared" si="102"/>
        <v xml:space="preserve"> </v>
      </c>
      <c r="P247" s="208">
        <f t="shared" si="103"/>
        <v>0</v>
      </c>
      <c r="Q247" s="73">
        <f t="shared" si="97"/>
        <v>0</v>
      </c>
      <c r="R247" s="73">
        <f t="shared" si="98"/>
        <v>0</v>
      </c>
      <c r="S247" s="73">
        <f t="shared" si="104"/>
        <v>0</v>
      </c>
      <c r="T247" s="73">
        <f t="shared" si="105"/>
        <v>0</v>
      </c>
      <c r="U247" s="124">
        <f t="shared" si="99"/>
        <v>0</v>
      </c>
      <c r="V247" s="73">
        <f t="shared" si="100"/>
        <v>0</v>
      </c>
      <c r="W247" s="73">
        <f t="shared" si="106"/>
        <v>0</v>
      </c>
      <c r="Y247" s="73">
        <f t="shared" si="107"/>
        <v>0</v>
      </c>
    </row>
    <row r="248" spans="1:28" ht="21" customHeight="1">
      <c r="A248" s="101">
        <v>21</v>
      </c>
      <c r="B248" s="219" t="str">
        <f>CLEAN('البيانات الأساسية'!C27)</f>
        <v/>
      </c>
      <c r="C248" s="88"/>
      <c r="D248" s="38"/>
      <c r="E248" s="38"/>
      <c r="F248" s="38"/>
      <c r="G248" s="39"/>
      <c r="H248" s="40"/>
      <c r="I248" s="41"/>
      <c r="J248" s="41"/>
      <c r="K248" s="41"/>
      <c r="L248" s="42"/>
      <c r="M248" s="43"/>
      <c r="N248" s="60"/>
      <c r="O248" s="62" t="str">
        <f t="shared" si="102"/>
        <v xml:space="preserve"> </v>
      </c>
      <c r="P248" s="208">
        <f t="shared" si="103"/>
        <v>0</v>
      </c>
      <c r="Q248" s="73">
        <f t="shared" si="97"/>
        <v>0</v>
      </c>
      <c r="R248" s="73">
        <f t="shared" si="98"/>
        <v>0</v>
      </c>
      <c r="S248" s="73">
        <f t="shared" si="104"/>
        <v>0</v>
      </c>
      <c r="T248" s="73">
        <f t="shared" si="105"/>
        <v>0</v>
      </c>
      <c r="U248" s="124">
        <f t="shared" si="99"/>
        <v>0</v>
      </c>
      <c r="V248" s="73">
        <f t="shared" si="100"/>
        <v>0</v>
      </c>
      <c r="W248" s="73">
        <f t="shared" si="106"/>
        <v>0</v>
      </c>
      <c r="Y248" s="73">
        <f t="shared" si="107"/>
        <v>0</v>
      </c>
    </row>
    <row r="249" spans="1:28" ht="21" customHeight="1">
      <c r="A249" s="101">
        <v>22</v>
      </c>
      <c r="B249" s="219" t="str">
        <f>CLEAN('البيانات الأساسية'!C28)</f>
        <v/>
      </c>
      <c r="C249" s="87"/>
      <c r="D249" s="34"/>
      <c r="E249" s="34"/>
      <c r="F249" s="34"/>
      <c r="G249" s="35"/>
      <c r="H249" s="33"/>
      <c r="I249" s="34"/>
      <c r="J249" s="34"/>
      <c r="K249" s="34"/>
      <c r="L249" s="35"/>
      <c r="M249" s="36"/>
      <c r="N249" s="59"/>
      <c r="O249" s="15" t="str">
        <f t="shared" si="102"/>
        <v xml:space="preserve"> </v>
      </c>
      <c r="P249" s="208">
        <f t="shared" si="103"/>
        <v>0</v>
      </c>
      <c r="Q249" s="73">
        <f t="shared" si="97"/>
        <v>0</v>
      </c>
      <c r="R249" s="73">
        <f t="shared" si="98"/>
        <v>0</v>
      </c>
      <c r="S249" s="73">
        <f t="shared" si="104"/>
        <v>0</v>
      </c>
      <c r="T249" s="73">
        <f t="shared" si="105"/>
        <v>0</v>
      </c>
      <c r="U249" s="124">
        <f t="shared" si="99"/>
        <v>0</v>
      </c>
      <c r="V249" s="73">
        <f t="shared" si="100"/>
        <v>0</v>
      </c>
      <c r="W249" s="73">
        <f t="shared" si="106"/>
        <v>0</v>
      </c>
      <c r="Y249" s="73">
        <f t="shared" si="107"/>
        <v>0</v>
      </c>
    </row>
    <row r="250" spans="1:28" ht="21" customHeight="1">
      <c r="A250" s="101">
        <v>23</v>
      </c>
      <c r="B250" s="219" t="str">
        <f>CLEAN('البيانات الأساسية'!C29)</f>
        <v/>
      </c>
      <c r="C250" s="88"/>
      <c r="D250" s="38"/>
      <c r="E250" s="38"/>
      <c r="F250" s="38"/>
      <c r="G250" s="39"/>
      <c r="H250" s="40"/>
      <c r="I250" s="41"/>
      <c r="J250" s="41"/>
      <c r="K250" s="41"/>
      <c r="L250" s="42"/>
      <c r="M250" s="43"/>
      <c r="N250" s="60"/>
      <c r="O250" s="62" t="str">
        <f t="shared" si="102"/>
        <v xml:space="preserve"> </v>
      </c>
      <c r="P250" s="208">
        <f t="shared" si="103"/>
        <v>0</v>
      </c>
      <c r="Q250" s="73">
        <f t="shared" si="97"/>
        <v>0</v>
      </c>
      <c r="R250" s="73">
        <f t="shared" si="98"/>
        <v>0</v>
      </c>
      <c r="S250" s="73">
        <f t="shared" si="104"/>
        <v>0</v>
      </c>
      <c r="T250" s="73">
        <f t="shared" si="105"/>
        <v>0</v>
      </c>
      <c r="U250" s="124">
        <f t="shared" si="99"/>
        <v>0</v>
      </c>
      <c r="V250" s="73">
        <f t="shared" si="100"/>
        <v>0</v>
      </c>
      <c r="W250" s="73">
        <f t="shared" si="106"/>
        <v>0</v>
      </c>
      <c r="Y250" s="73">
        <f t="shared" si="107"/>
        <v>0</v>
      </c>
    </row>
    <row r="251" spans="1:28" ht="21" customHeight="1">
      <c r="A251" s="101">
        <v>24</v>
      </c>
      <c r="B251" s="219" t="str">
        <f>CLEAN('البيانات الأساسية'!C30)</f>
        <v/>
      </c>
      <c r="C251" s="87"/>
      <c r="D251" s="34"/>
      <c r="E251" s="34"/>
      <c r="F251" s="34"/>
      <c r="G251" s="35"/>
      <c r="H251" s="33"/>
      <c r="I251" s="34"/>
      <c r="J251" s="34"/>
      <c r="K251" s="34"/>
      <c r="L251" s="35"/>
      <c r="M251" s="36"/>
      <c r="N251" s="59"/>
      <c r="O251" s="15" t="str">
        <f t="shared" si="102"/>
        <v xml:space="preserve"> </v>
      </c>
      <c r="P251" s="208">
        <f t="shared" si="103"/>
        <v>0</v>
      </c>
      <c r="Q251" s="73">
        <f t="shared" si="97"/>
        <v>0</v>
      </c>
      <c r="R251" s="73">
        <f t="shared" si="98"/>
        <v>0</v>
      </c>
      <c r="S251" s="73">
        <f t="shared" si="104"/>
        <v>0</v>
      </c>
      <c r="T251" s="73">
        <f t="shared" si="105"/>
        <v>0</v>
      </c>
      <c r="U251" s="124">
        <f t="shared" si="99"/>
        <v>0</v>
      </c>
      <c r="V251" s="73">
        <f t="shared" si="100"/>
        <v>0</v>
      </c>
      <c r="W251" s="73">
        <f t="shared" si="106"/>
        <v>0</v>
      </c>
      <c r="Y251" s="73">
        <f t="shared" si="107"/>
        <v>0</v>
      </c>
    </row>
    <row r="252" spans="1:28" ht="21" customHeight="1" thickBot="1">
      <c r="A252" s="85">
        <v>25</v>
      </c>
      <c r="B252" s="220" t="str">
        <f>CLEAN('البيانات الأساسية'!C31)</f>
        <v/>
      </c>
      <c r="C252" s="89"/>
      <c r="D252" s="45"/>
      <c r="E252" s="45"/>
      <c r="F252" s="45"/>
      <c r="G252" s="46"/>
      <c r="H252" s="47"/>
      <c r="I252" s="48"/>
      <c r="J252" s="48"/>
      <c r="K252" s="48"/>
      <c r="L252" s="49"/>
      <c r="M252" s="50"/>
      <c r="N252" s="61"/>
      <c r="O252" s="63" t="str">
        <f t="shared" si="102"/>
        <v xml:space="preserve"> </v>
      </c>
      <c r="P252" s="208">
        <f t="shared" si="103"/>
        <v>0</v>
      </c>
      <c r="Q252" s="73">
        <f t="shared" si="97"/>
        <v>0</v>
      </c>
      <c r="R252" s="73">
        <f t="shared" si="98"/>
        <v>0</v>
      </c>
      <c r="S252" s="73">
        <f t="shared" si="104"/>
        <v>0</v>
      </c>
      <c r="T252" s="73">
        <f t="shared" si="105"/>
        <v>0</v>
      </c>
      <c r="U252" s="124">
        <f t="shared" si="99"/>
        <v>0</v>
      </c>
      <c r="V252" s="73">
        <f t="shared" si="100"/>
        <v>0</v>
      </c>
      <c r="W252" s="73">
        <f t="shared" si="106"/>
        <v>0</v>
      </c>
      <c r="Y252" s="73">
        <f t="shared" si="107"/>
        <v>0</v>
      </c>
    </row>
    <row r="253" spans="1:28" s="54" customFormat="1" ht="21" customHeight="1">
      <c r="A253" s="74"/>
      <c r="B253" s="217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3"/>
      <c r="Q253" s="73"/>
      <c r="R253" s="73"/>
      <c r="S253" s="73"/>
      <c r="T253" s="73"/>
      <c r="U253" s="124"/>
      <c r="V253" s="73">
        <f t="shared" si="100"/>
        <v>0</v>
      </c>
      <c r="W253" s="73"/>
      <c r="X253" s="73"/>
      <c r="Y253" s="73"/>
      <c r="Z253" s="67"/>
      <c r="AB253" s="71"/>
    </row>
    <row r="254" spans="1:28" ht="21" customHeight="1">
      <c r="N254" s="55"/>
    </row>
    <row r="260" spans="1:25" ht="21" customHeight="1" thickBot="1">
      <c r="A260" s="244" t="s">
        <v>49</v>
      </c>
      <c r="B260" s="244"/>
      <c r="C260" s="244"/>
      <c r="D260" s="245" t="str">
        <f>CLEAN('البيانات الأساسية'!C4)</f>
        <v>2ث 1</v>
      </c>
      <c r="E260" s="245"/>
      <c r="F260" s="245"/>
      <c r="G260" s="65" t="s">
        <v>50</v>
      </c>
      <c r="H260" s="65"/>
      <c r="I260" s="245" t="str">
        <f>CLEAN('البيانات الأساسية'!C2)</f>
        <v>الفيزياء2</v>
      </c>
      <c r="J260" s="245"/>
      <c r="K260" s="245"/>
      <c r="L260" s="245"/>
      <c r="M260" s="244" t="s">
        <v>51</v>
      </c>
      <c r="N260" s="244"/>
      <c r="O260" s="209" t="s">
        <v>60</v>
      </c>
    </row>
    <row r="261" spans="1:25" ht="4.5" customHeight="1" thickBot="1">
      <c r="B261" s="217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26"/>
    </row>
    <row r="262" spans="1:25" ht="21" customHeight="1" thickBot="1">
      <c r="A262" s="247" t="s">
        <v>14</v>
      </c>
      <c r="B262" s="250" t="s">
        <v>7</v>
      </c>
      <c r="C262" s="252" t="s">
        <v>0</v>
      </c>
      <c r="D262" s="253"/>
      <c r="E262" s="253"/>
      <c r="F262" s="253"/>
      <c r="G262" s="254"/>
      <c r="H262" s="255" t="s">
        <v>13</v>
      </c>
      <c r="I262" s="256"/>
      <c r="J262" s="256"/>
      <c r="K262" s="256"/>
      <c r="L262" s="257"/>
      <c r="M262" s="258" t="s">
        <v>1</v>
      </c>
      <c r="N262" s="239" t="s">
        <v>12</v>
      </c>
      <c r="O262" s="241" t="s">
        <v>53</v>
      </c>
    </row>
    <row r="263" spans="1:25" ht="21" customHeight="1">
      <c r="A263" s="248"/>
      <c r="B263" s="251"/>
      <c r="C263" s="5" t="s">
        <v>2</v>
      </c>
      <c r="D263" s="6" t="s">
        <v>3</v>
      </c>
      <c r="E263" s="6" t="s">
        <v>4</v>
      </c>
      <c r="F263" s="6" t="s">
        <v>5</v>
      </c>
      <c r="G263" s="7" t="s">
        <v>6</v>
      </c>
      <c r="H263" s="8" t="s">
        <v>2</v>
      </c>
      <c r="I263" s="9" t="s">
        <v>3</v>
      </c>
      <c r="J263" s="9" t="s">
        <v>4</v>
      </c>
      <c r="K263" s="9" t="s">
        <v>5</v>
      </c>
      <c r="L263" s="10" t="s">
        <v>6</v>
      </c>
      <c r="M263" s="259"/>
      <c r="N263" s="261"/>
      <c r="O263" s="243"/>
    </row>
    <row r="264" spans="1:25" ht="21" customHeight="1" thickBot="1">
      <c r="A264" s="249"/>
      <c r="B264" s="251"/>
      <c r="C264" s="1">
        <v>41268</v>
      </c>
      <c r="D264" s="2">
        <v>41269</v>
      </c>
      <c r="E264" s="2">
        <v>41270</v>
      </c>
      <c r="F264" s="2">
        <v>41271</v>
      </c>
      <c r="G264" s="3">
        <v>41272</v>
      </c>
      <c r="H264" s="1">
        <f>C264</f>
        <v>41268</v>
      </c>
      <c r="I264" s="2">
        <f>D264</f>
        <v>41269</v>
      </c>
      <c r="J264" s="2">
        <f>E264</f>
        <v>41270</v>
      </c>
      <c r="K264" s="2">
        <f>F264</f>
        <v>41271</v>
      </c>
      <c r="L264" s="3">
        <f>G264</f>
        <v>41272</v>
      </c>
      <c r="M264" s="260"/>
      <c r="N264" s="240"/>
      <c r="O264" s="243"/>
      <c r="P264" s="125" t="s">
        <v>86</v>
      </c>
      <c r="Q264" s="69" t="s">
        <v>15</v>
      </c>
      <c r="R264" s="69" t="s">
        <v>16</v>
      </c>
      <c r="S264" s="69" t="s">
        <v>9</v>
      </c>
      <c r="T264" s="69" t="s">
        <v>10</v>
      </c>
      <c r="U264" s="124" t="s">
        <v>85</v>
      </c>
      <c r="V264" s="69" t="s">
        <v>11</v>
      </c>
      <c r="W264" s="73" t="s">
        <v>41</v>
      </c>
      <c r="Y264" s="73" t="s">
        <v>43</v>
      </c>
    </row>
    <row r="265" spans="1:25" ht="21" customHeight="1">
      <c r="A265" s="100">
        <v>1</v>
      </c>
      <c r="B265" s="222" t="str">
        <f>CLEAN('البيانات الأساسية'!C7)</f>
        <v/>
      </c>
      <c r="C265" s="86"/>
      <c r="D265" s="27"/>
      <c r="E265" s="27"/>
      <c r="F265" s="27"/>
      <c r="G265" s="28"/>
      <c r="H265" s="29"/>
      <c r="I265" s="30"/>
      <c r="J265" s="30"/>
      <c r="K265" s="30"/>
      <c r="L265" s="31"/>
      <c r="M265" s="32"/>
      <c r="N265" s="58"/>
      <c r="O265" s="57" t="str">
        <f>IF(C265&gt;=4,"خطأ إدخال حضور",IF(D265&gt;=4,"خطأ إدخال حضور",IF(E265&gt;=4,"خطأ إدخال حضور",IF(F265&gt;=4,"خطأ إدخال حضور",IF(G265&gt;=4,"خطأ إدخال حضور",IF(H265&gt;=6,"خطأ إدخال مشاركة",IF(I265&gt;=6,"خطأ إدخال مشاركة",IF(J265&gt;=6,"خطأ إدخال مشاركة",IF(K265&gt;=6,"خطأ إدخال مشاركة",IF(L265&gt;=6,"خطأ إدخال مشاركة",IF(M265&gt;=3,"خطأ إدخال واجبات",IF(N265&gt;=3,"خطأ إدخال ملف الاعمال"," "))))))))))))</f>
        <v xml:space="preserve"> </v>
      </c>
      <c r="P265" s="208">
        <f>COUNTIF(C265:G265,"=3")</f>
        <v>0</v>
      </c>
      <c r="Q265" s="73">
        <f t="shared" ref="Q265:Q289" si="108">COUNTIF(C265:G265,"=0")</f>
        <v>0</v>
      </c>
      <c r="R265" s="73">
        <f t="shared" ref="R265:R289" si="109">COUNTIF(D265:G265,"=1")</f>
        <v>0</v>
      </c>
      <c r="S265" s="73">
        <f>COUNTIF(C265:G265,"=2")</f>
        <v>0</v>
      </c>
      <c r="T265" s="73">
        <f>COUNTIF(C265:G265,"&gt;1")</f>
        <v>0</v>
      </c>
      <c r="U265" s="124">
        <f t="shared" ref="U265:U289" si="110">COUNTIF(C265:G265,"&gt;=0")</f>
        <v>0</v>
      </c>
      <c r="V265" s="73">
        <f t="shared" ref="V265:V289" si="111">SUM(H265:L265)</f>
        <v>0</v>
      </c>
      <c r="W265" s="73">
        <f>COUNTIF(M265,"&gt;=0")</f>
        <v>0</v>
      </c>
      <c r="Y265" s="73">
        <f t="shared" ref="Y265:Y280" si="112">COUNTIF(N265,"&gt;=0")</f>
        <v>0</v>
      </c>
    </row>
    <row r="266" spans="1:25" ht="21" customHeight="1">
      <c r="A266" s="101">
        <v>2</v>
      </c>
      <c r="B266" s="219" t="str">
        <f>CLEAN('البيانات الأساسية'!C8)</f>
        <v/>
      </c>
      <c r="C266" s="87"/>
      <c r="D266" s="34"/>
      <c r="E266" s="34"/>
      <c r="F266" s="34"/>
      <c r="G266" s="35"/>
      <c r="H266" s="33"/>
      <c r="I266" s="34"/>
      <c r="J266" s="34"/>
      <c r="K266" s="34"/>
      <c r="L266" s="35"/>
      <c r="M266" s="36"/>
      <c r="N266" s="59"/>
      <c r="O266" s="15" t="str">
        <f t="shared" ref="O266:O289" si="113">IF(C266&gt;=4,"خطأ إدخال حضور",IF(D266&gt;=4,"خطأ إدخال حضور",IF(E266&gt;=4,"خطأ إدخال حضور",IF(F266&gt;=4,"خطأ إدخال حضور",IF(G266&gt;=4,"خطأ إدخال حضور",IF(H266&gt;=6,"خطأ إدخال مشاركة",IF(I266&gt;=6,"خطأ إدخال مشاركة",IF(J266&gt;=6,"خطأ إدخال مشاركة",IF(K266&gt;=6,"خطأ إدخال مشاركة",IF(L266&gt;=6,"خطأ إدخال مشاركة",IF(M266&gt;=3,"خطأ إدخال واجبات",IF(N266&gt;=3,"خطأ إدخال ملف الاعمال"," "))))))))))))</f>
        <v xml:space="preserve"> </v>
      </c>
      <c r="P266" s="208">
        <f t="shared" ref="P266:P289" si="114">COUNTIF(C266:G266,"=3")</f>
        <v>0</v>
      </c>
      <c r="Q266" s="73">
        <f t="shared" si="108"/>
        <v>0</v>
      </c>
      <c r="R266" s="73">
        <f t="shared" si="109"/>
        <v>0</v>
      </c>
      <c r="S266" s="73">
        <f t="shared" ref="S266:S289" si="115">COUNTIF(C266:G266,"=2")</f>
        <v>0</v>
      </c>
      <c r="T266" s="73">
        <f t="shared" ref="T266:T289" si="116">COUNTIF(C266:G266,"&gt;1")</f>
        <v>0</v>
      </c>
      <c r="U266" s="124">
        <f t="shared" si="110"/>
        <v>0</v>
      </c>
      <c r="V266" s="73">
        <f t="shared" si="111"/>
        <v>0</v>
      </c>
      <c r="W266" s="73">
        <f t="shared" ref="W266:W289" si="117">COUNTIF(M266,"&gt;=0")</f>
        <v>0</v>
      </c>
      <c r="Y266" s="73">
        <f t="shared" si="112"/>
        <v>0</v>
      </c>
    </row>
    <row r="267" spans="1:25" ht="21" customHeight="1">
      <c r="A267" s="101">
        <v>3</v>
      </c>
      <c r="B267" s="219" t="str">
        <f>CLEAN('البيانات الأساسية'!C9)</f>
        <v/>
      </c>
      <c r="C267" s="88"/>
      <c r="D267" s="38"/>
      <c r="E267" s="38"/>
      <c r="F267" s="38"/>
      <c r="G267" s="39"/>
      <c r="H267" s="40"/>
      <c r="I267" s="41"/>
      <c r="J267" s="41"/>
      <c r="K267" s="41"/>
      <c r="L267" s="42"/>
      <c r="M267" s="43"/>
      <c r="N267" s="60"/>
      <c r="O267" s="62" t="str">
        <f t="shared" si="113"/>
        <v xml:space="preserve"> </v>
      </c>
      <c r="P267" s="208">
        <f t="shared" si="114"/>
        <v>0</v>
      </c>
      <c r="Q267" s="73">
        <f t="shared" si="108"/>
        <v>0</v>
      </c>
      <c r="R267" s="73">
        <f t="shared" si="109"/>
        <v>0</v>
      </c>
      <c r="S267" s="73">
        <f t="shared" si="115"/>
        <v>0</v>
      </c>
      <c r="T267" s="73">
        <f t="shared" si="116"/>
        <v>0</v>
      </c>
      <c r="U267" s="124">
        <f t="shared" si="110"/>
        <v>0</v>
      </c>
      <c r="V267" s="73">
        <f t="shared" si="111"/>
        <v>0</v>
      </c>
      <c r="W267" s="73">
        <f t="shared" si="117"/>
        <v>0</v>
      </c>
      <c r="Y267" s="73">
        <f t="shared" si="112"/>
        <v>0</v>
      </c>
    </row>
    <row r="268" spans="1:25" ht="21" customHeight="1">
      <c r="A268" s="101">
        <v>4</v>
      </c>
      <c r="B268" s="219" t="str">
        <f>CLEAN('البيانات الأساسية'!C10)</f>
        <v/>
      </c>
      <c r="C268" s="87"/>
      <c r="D268" s="34"/>
      <c r="E268" s="34"/>
      <c r="F268" s="34"/>
      <c r="G268" s="35"/>
      <c r="H268" s="33"/>
      <c r="I268" s="34"/>
      <c r="J268" s="34"/>
      <c r="K268" s="34"/>
      <c r="L268" s="35"/>
      <c r="M268" s="36"/>
      <c r="N268" s="59"/>
      <c r="O268" s="15" t="str">
        <f t="shared" si="113"/>
        <v xml:space="preserve"> </v>
      </c>
      <c r="P268" s="208">
        <f t="shared" si="114"/>
        <v>0</v>
      </c>
      <c r="Q268" s="73">
        <f t="shared" si="108"/>
        <v>0</v>
      </c>
      <c r="R268" s="73">
        <f t="shared" si="109"/>
        <v>0</v>
      </c>
      <c r="S268" s="73">
        <f t="shared" si="115"/>
        <v>0</v>
      </c>
      <c r="T268" s="73">
        <f t="shared" si="116"/>
        <v>0</v>
      </c>
      <c r="U268" s="124">
        <f t="shared" si="110"/>
        <v>0</v>
      </c>
      <c r="V268" s="73">
        <f t="shared" si="111"/>
        <v>0</v>
      </c>
      <c r="W268" s="73">
        <f t="shared" si="117"/>
        <v>0</v>
      </c>
      <c r="Y268" s="73">
        <f t="shared" si="112"/>
        <v>0</v>
      </c>
    </row>
    <row r="269" spans="1:25" ht="21" customHeight="1">
      <c r="A269" s="101">
        <v>5</v>
      </c>
      <c r="B269" s="219" t="str">
        <f>CLEAN('البيانات الأساسية'!C11)</f>
        <v/>
      </c>
      <c r="C269" s="88"/>
      <c r="D269" s="38"/>
      <c r="E269" s="38"/>
      <c r="F269" s="38"/>
      <c r="G269" s="39"/>
      <c r="H269" s="40"/>
      <c r="I269" s="41"/>
      <c r="J269" s="41"/>
      <c r="K269" s="41"/>
      <c r="L269" s="42"/>
      <c r="M269" s="43"/>
      <c r="N269" s="60"/>
      <c r="O269" s="62" t="str">
        <f t="shared" si="113"/>
        <v xml:space="preserve"> </v>
      </c>
      <c r="P269" s="208">
        <f t="shared" si="114"/>
        <v>0</v>
      </c>
      <c r="Q269" s="73">
        <f t="shared" si="108"/>
        <v>0</v>
      </c>
      <c r="R269" s="73">
        <f t="shared" si="109"/>
        <v>0</v>
      </c>
      <c r="S269" s="73">
        <f t="shared" si="115"/>
        <v>0</v>
      </c>
      <c r="T269" s="73">
        <f t="shared" si="116"/>
        <v>0</v>
      </c>
      <c r="U269" s="124">
        <f t="shared" si="110"/>
        <v>0</v>
      </c>
      <c r="V269" s="73">
        <f t="shared" si="111"/>
        <v>0</v>
      </c>
      <c r="W269" s="73">
        <f t="shared" si="117"/>
        <v>0</v>
      </c>
      <c r="Y269" s="73">
        <f t="shared" si="112"/>
        <v>0</v>
      </c>
    </row>
    <row r="270" spans="1:25" ht="21" customHeight="1">
      <c r="A270" s="101">
        <v>6</v>
      </c>
      <c r="B270" s="219" t="str">
        <f>CLEAN('البيانات الأساسية'!C12)</f>
        <v/>
      </c>
      <c r="C270" s="87"/>
      <c r="D270" s="34"/>
      <c r="E270" s="34"/>
      <c r="F270" s="34"/>
      <c r="G270" s="35"/>
      <c r="H270" s="33"/>
      <c r="I270" s="34"/>
      <c r="J270" s="34"/>
      <c r="K270" s="34"/>
      <c r="L270" s="35"/>
      <c r="M270" s="36"/>
      <c r="N270" s="59"/>
      <c r="O270" s="15" t="str">
        <f t="shared" si="113"/>
        <v xml:space="preserve"> </v>
      </c>
      <c r="P270" s="208">
        <f t="shared" si="114"/>
        <v>0</v>
      </c>
      <c r="Q270" s="73">
        <f t="shared" si="108"/>
        <v>0</v>
      </c>
      <c r="R270" s="73">
        <f t="shared" si="109"/>
        <v>0</v>
      </c>
      <c r="S270" s="73">
        <f t="shared" si="115"/>
        <v>0</v>
      </c>
      <c r="T270" s="73">
        <f t="shared" si="116"/>
        <v>0</v>
      </c>
      <c r="U270" s="124">
        <f t="shared" si="110"/>
        <v>0</v>
      </c>
      <c r="V270" s="73">
        <f t="shared" si="111"/>
        <v>0</v>
      </c>
      <c r="W270" s="73">
        <f t="shared" si="117"/>
        <v>0</v>
      </c>
      <c r="Y270" s="73">
        <f t="shared" si="112"/>
        <v>0</v>
      </c>
    </row>
    <row r="271" spans="1:25" ht="21" customHeight="1">
      <c r="A271" s="101">
        <v>7</v>
      </c>
      <c r="B271" s="219" t="str">
        <f>CLEAN('البيانات الأساسية'!C13)</f>
        <v/>
      </c>
      <c r="C271" s="88"/>
      <c r="D271" s="38"/>
      <c r="E271" s="38"/>
      <c r="F271" s="38"/>
      <c r="G271" s="39"/>
      <c r="H271" s="40"/>
      <c r="I271" s="41"/>
      <c r="J271" s="41"/>
      <c r="K271" s="41"/>
      <c r="L271" s="42"/>
      <c r="M271" s="43"/>
      <c r="N271" s="60"/>
      <c r="O271" s="62" t="str">
        <f t="shared" si="113"/>
        <v xml:space="preserve"> </v>
      </c>
      <c r="P271" s="208">
        <f t="shared" si="114"/>
        <v>0</v>
      </c>
      <c r="Q271" s="73">
        <f t="shared" si="108"/>
        <v>0</v>
      </c>
      <c r="R271" s="73">
        <f t="shared" si="109"/>
        <v>0</v>
      </c>
      <c r="S271" s="73">
        <f t="shared" si="115"/>
        <v>0</v>
      </c>
      <c r="T271" s="73">
        <f t="shared" si="116"/>
        <v>0</v>
      </c>
      <c r="U271" s="124">
        <f t="shared" si="110"/>
        <v>0</v>
      </c>
      <c r="V271" s="73">
        <f t="shared" si="111"/>
        <v>0</v>
      </c>
      <c r="W271" s="73">
        <f t="shared" si="117"/>
        <v>0</v>
      </c>
      <c r="Y271" s="73">
        <f t="shared" si="112"/>
        <v>0</v>
      </c>
    </row>
    <row r="272" spans="1:25" ht="21" customHeight="1">
      <c r="A272" s="101">
        <v>8</v>
      </c>
      <c r="B272" s="219" t="str">
        <f>CLEAN('البيانات الأساسية'!C14)</f>
        <v/>
      </c>
      <c r="C272" s="87"/>
      <c r="D272" s="34"/>
      <c r="E272" s="34"/>
      <c r="F272" s="34"/>
      <c r="G272" s="35"/>
      <c r="H272" s="33"/>
      <c r="I272" s="34"/>
      <c r="J272" s="34"/>
      <c r="K272" s="34"/>
      <c r="L272" s="35"/>
      <c r="M272" s="36"/>
      <c r="N272" s="59"/>
      <c r="O272" s="15" t="str">
        <f t="shared" si="113"/>
        <v xml:space="preserve"> </v>
      </c>
      <c r="P272" s="208">
        <f t="shared" si="114"/>
        <v>0</v>
      </c>
      <c r="Q272" s="73">
        <f t="shared" si="108"/>
        <v>0</v>
      </c>
      <c r="R272" s="73">
        <f t="shared" si="109"/>
        <v>0</v>
      </c>
      <c r="S272" s="73">
        <f t="shared" si="115"/>
        <v>0</v>
      </c>
      <c r="T272" s="73">
        <f t="shared" si="116"/>
        <v>0</v>
      </c>
      <c r="U272" s="124">
        <f t="shared" si="110"/>
        <v>0</v>
      </c>
      <c r="V272" s="73">
        <f t="shared" si="111"/>
        <v>0</v>
      </c>
      <c r="W272" s="73">
        <f t="shared" si="117"/>
        <v>0</v>
      </c>
      <c r="Y272" s="73">
        <f t="shared" si="112"/>
        <v>0</v>
      </c>
    </row>
    <row r="273" spans="1:25" ht="21" customHeight="1">
      <c r="A273" s="101">
        <v>9</v>
      </c>
      <c r="B273" s="219" t="str">
        <f>CLEAN('البيانات الأساسية'!C15)</f>
        <v/>
      </c>
      <c r="C273" s="88"/>
      <c r="D273" s="38"/>
      <c r="E273" s="38"/>
      <c r="F273" s="38"/>
      <c r="G273" s="39"/>
      <c r="H273" s="40"/>
      <c r="I273" s="41"/>
      <c r="J273" s="41"/>
      <c r="K273" s="41"/>
      <c r="L273" s="42"/>
      <c r="M273" s="43"/>
      <c r="N273" s="60"/>
      <c r="O273" s="62" t="str">
        <f t="shared" si="113"/>
        <v xml:space="preserve"> </v>
      </c>
      <c r="P273" s="208">
        <f t="shared" si="114"/>
        <v>0</v>
      </c>
      <c r="Q273" s="73">
        <f t="shared" si="108"/>
        <v>0</v>
      </c>
      <c r="R273" s="73">
        <f t="shared" si="109"/>
        <v>0</v>
      </c>
      <c r="S273" s="73">
        <f t="shared" si="115"/>
        <v>0</v>
      </c>
      <c r="T273" s="73">
        <f t="shared" si="116"/>
        <v>0</v>
      </c>
      <c r="U273" s="124">
        <f t="shared" si="110"/>
        <v>0</v>
      </c>
      <c r="V273" s="73">
        <f t="shared" si="111"/>
        <v>0</v>
      </c>
      <c r="W273" s="73">
        <f t="shared" si="117"/>
        <v>0</v>
      </c>
      <c r="Y273" s="73">
        <f t="shared" si="112"/>
        <v>0</v>
      </c>
    </row>
    <row r="274" spans="1:25" ht="21" customHeight="1">
      <c r="A274" s="101">
        <v>10</v>
      </c>
      <c r="B274" s="219" t="str">
        <f>CLEAN('البيانات الأساسية'!C16)</f>
        <v/>
      </c>
      <c r="C274" s="87"/>
      <c r="D274" s="34"/>
      <c r="E274" s="34"/>
      <c r="F274" s="34"/>
      <c r="G274" s="35"/>
      <c r="H274" s="33"/>
      <c r="I274" s="34"/>
      <c r="J274" s="34"/>
      <c r="K274" s="34"/>
      <c r="L274" s="35"/>
      <c r="M274" s="36"/>
      <c r="N274" s="59"/>
      <c r="O274" s="15" t="str">
        <f t="shared" si="113"/>
        <v xml:space="preserve"> </v>
      </c>
      <c r="P274" s="208">
        <f t="shared" si="114"/>
        <v>0</v>
      </c>
      <c r="Q274" s="73">
        <f t="shared" si="108"/>
        <v>0</v>
      </c>
      <c r="R274" s="73">
        <f t="shared" si="109"/>
        <v>0</v>
      </c>
      <c r="S274" s="73">
        <f t="shared" si="115"/>
        <v>0</v>
      </c>
      <c r="T274" s="73">
        <f t="shared" si="116"/>
        <v>0</v>
      </c>
      <c r="U274" s="124">
        <f t="shared" si="110"/>
        <v>0</v>
      </c>
      <c r="V274" s="73">
        <f t="shared" si="111"/>
        <v>0</v>
      </c>
      <c r="W274" s="73">
        <f t="shared" si="117"/>
        <v>0</v>
      </c>
      <c r="Y274" s="73">
        <f t="shared" si="112"/>
        <v>0</v>
      </c>
    </row>
    <row r="275" spans="1:25" ht="21" customHeight="1">
      <c r="A275" s="101">
        <v>11</v>
      </c>
      <c r="B275" s="219" t="str">
        <f>CLEAN('البيانات الأساسية'!C17)</f>
        <v/>
      </c>
      <c r="C275" s="88"/>
      <c r="D275" s="38"/>
      <c r="E275" s="38"/>
      <c r="F275" s="38"/>
      <c r="G275" s="39"/>
      <c r="H275" s="40"/>
      <c r="I275" s="41"/>
      <c r="J275" s="41"/>
      <c r="K275" s="41"/>
      <c r="L275" s="42"/>
      <c r="M275" s="43"/>
      <c r="N275" s="60"/>
      <c r="O275" s="62" t="str">
        <f t="shared" si="113"/>
        <v xml:space="preserve"> </v>
      </c>
      <c r="P275" s="208">
        <f t="shared" si="114"/>
        <v>0</v>
      </c>
      <c r="Q275" s="73">
        <f t="shared" si="108"/>
        <v>0</v>
      </c>
      <c r="R275" s="73">
        <f t="shared" si="109"/>
        <v>0</v>
      </c>
      <c r="S275" s="73">
        <f t="shared" si="115"/>
        <v>0</v>
      </c>
      <c r="T275" s="73">
        <f t="shared" si="116"/>
        <v>0</v>
      </c>
      <c r="U275" s="124">
        <f t="shared" si="110"/>
        <v>0</v>
      </c>
      <c r="V275" s="73">
        <f t="shared" si="111"/>
        <v>0</v>
      </c>
      <c r="W275" s="73">
        <f t="shared" si="117"/>
        <v>0</v>
      </c>
      <c r="Y275" s="73">
        <f t="shared" si="112"/>
        <v>0</v>
      </c>
    </row>
    <row r="276" spans="1:25" ht="21" customHeight="1">
      <c r="A276" s="101">
        <v>12</v>
      </c>
      <c r="B276" s="219" t="str">
        <f>CLEAN('البيانات الأساسية'!C18)</f>
        <v/>
      </c>
      <c r="C276" s="87"/>
      <c r="D276" s="34"/>
      <c r="E276" s="34"/>
      <c r="F276" s="34"/>
      <c r="G276" s="35"/>
      <c r="H276" s="33"/>
      <c r="I276" s="34"/>
      <c r="J276" s="34"/>
      <c r="K276" s="34"/>
      <c r="L276" s="35"/>
      <c r="M276" s="36"/>
      <c r="N276" s="59"/>
      <c r="O276" s="15" t="str">
        <f t="shared" si="113"/>
        <v xml:space="preserve"> </v>
      </c>
      <c r="P276" s="208">
        <f t="shared" si="114"/>
        <v>0</v>
      </c>
      <c r="Q276" s="73">
        <f t="shared" si="108"/>
        <v>0</v>
      </c>
      <c r="R276" s="73">
        <f t="shared" si="109"/>
        <v>0</v>
      </c>
      <c r="S276" s="73">
        <f t="shared" si="115"/>
        <v>0</v>
      </c>
      <c r="T276" s="73">
        <f t="shared" si="116"/>
        <v>0</v>
      </c>
      <c r="U276" s="124">
        <f t="shared" si="110"/>
        <v>0</v>
      </c>
      <c r="V276" s="73">
        <f t="shared" si="111"/>
        <v>0</v>
      </c>
      <c r="W276" s="73">
        <f t="shared" si="117"/>
        <v>0</v>
      </c>
      <c r="Y276" s="73">
        <f t="shared" si="112"/>
        <v>0</v>
      </c>
    </row>
    <row r="277" spans="1:25" ht="21" customHeight="1">
      <c r="A277" s="101">
        <v>13</v>
      </c>
      <c r="B277" s="219" t="str">
        <f>CLEAN('البيانات الأساسية'!C19)</f>
        <v/>
      </c>
      <c r="C277" s="88"/>
      <c r="D277" s="38"/>
      <c r="E277" s="38"/>
      <c r="F277" s="38"/>
      <c r="G277" s="39"/>
      <c r="H277" s="40"/>
      <c r="I277" s="41"/>
      <c r="J277" s="41"/>
      <c r="K277" s="41"/>
      <c r="L277" s="42"/>
      <c r="M277" s="43"/>
      <c r="N277" s="60"/>
      <c r="O277" s="62" t="str">
        <f t="shared" si="113"/>
        <v xml:space="preserve"> </v>
      </c>
      <c r="P277" s="208">
        <f t="shared" si="114"/>
        <v>0</v>
      </c>
      <c r="Q277" s="73">
        <f t="shared" si="108"/>
        <v>0</v>
      </c>
      <c r="R277" s="73">
        <f t="shared" si="109"/>
        <v>0</v>
      </c>
      <c r="S277" s="73">
        <f t="shared" si="115"/>
        <v>0</v>
      </c>
      <c r="T277" s="73">
        <f t="shared" si="116"/>
        <v>0</v>
      </c>
      <c r="U277" s="124">
        <f t="shared" si="110"/>
        <v>0</v>
      </c>
      <c r="V277" s="73">
        <f t="shared" si="111"/>
        <v>0</v>
      </c>
      <c r="W277" s="73">
        <f t="shared" si="117"/>
        <v>0</v>
      </c>
      <c r="Y277" s="73">
        <f t="shared" si="112"/>
        <v>0</v>
      </c>
    </row>
    <row r="278" spans="1:25" ht="21" customHeight="1">
      <c r="A278" s="101">
        <v>14</v>
      </c>
      <c r="B278" s="219" t="str">
        <f>CLEAN('البيانات الأساسية'!C20)</f>
        <v/>
      </c>
      <c r="C278" s="87"/>
      <c r="D278" s="34"/>
      <c r="E278" s="34"/>
      <c r="F278" s="34"/>
      <c r="G278" s="35"/>
      <c r="H278" s="33"/>
      <c r="I278" s="34"/>
      <c r="J278" s="34"/>
      <c r="K278" s="34"/>
      <c r="L278" s="35"/>
      <c r="M278" s="36"/>
      <c r="N278" s="59"/>
      <c r="O278" s="15" t="str">
        <f t="shared" si="113"/>
        <v xml:space="preserve"> </v>
      </c>
      <c r="P278" s="208">
        <f t="shared" si="114"/>
        <v>0</v>
      </c>
      <c r="Q278" s="73">
        <f t="shared" si="108"/>
        <v>0</v>
      </c>
      <c r="R278" s="73">
        <f t="shared" si="109"/>
        <v>0</v>
      </c>
      <c r="S278" s="73">
        <f t="shared" si="115"/>
        <v>0</v>
      </c>
      <c r="T278" s="73">
        <f t="shared" si="116"/>
        <v>0</v>
      </c>
      <c r="U278" s="124">
        <f t="shared" si="110"/>
        <v>0</v>
      </c>
      <c r="V278" s="73">
        <f t="shared" si="111"/>
        <v>0</v>
      </c>
      <c r="W278" s="73">
        <f t="shared" si="117"/>
        <v>0</v>
      </c>
      <c r="Y278" s="73">
        <f t="shared" si="112"/>
        <v>0</v>
      </c>
    </row>
    <row r="279" spans="1:25" ht="21" customHeight="1">
      <c r="A279" s="101">
        <v>15</v>
      </c>
      <c r="B279" s="219" t="str">
        <f>CLEAN('البيانات الأساسية'!C21)</f>
        <v/>
      </c>
      <c r="C279" s="88"/>
      <c r="D279" s="38"/>
      <c r="E279" s="38"/>
      <c r="F279" s="38"/>
      <c r="G279" s="39"/>
      <c r="H279" s="40"/>
      <c r="I279" s="41"/>
      <c r="J279" s="41"/>
      <c r="K279" s="41"/>
      <c r="L279" s="42"/>
      <c r="M279" s="43"/>
      <c r="N279" s="60"/>
      <c r="O279" s="62" t="str">
        <f t="shared" si="113"/>
        <v xml:space="preserve"> </v>
      </c>
      <c r="P279" s="208">
        <f t="shared" si="114"/>
        <v>0</v>
      </c>
      <c r="Q279" s="73">
        <f t="shared" si="108"/>
        <v>0</v>
      </c>
      <c r="R279" s="73">
        <f t="shared" si="109"/>
        <v>0</v>
      </c>
      <c r="S279" s="73">
        <f t="shared" si="115"/>
        <v>0</v>
      </c>
      <c r="T279" s="73">
        <f t="shared" si="116"/>
        <v>0</v>
      </c>
      <c r="U279" s="124">
        <f t="shared" si="110"/>
        <v>0</v>
      </c>
      <c r="V279" s="73">
        <f t="shared" si="111"/>
        <v>0</v>
      </c>
      <c r="W279" s="73">
        <f t="shared" si="117"/>
        <v>0</v>
      </c>
      <c r="Y279" s="73">
        <f t="shared" si="112"/>
        <v>0</v>
      </c>
    </row>
    <row r="280" spans="1:25" ht="21" customHeight="1">
      <c r="A280" s="101">
        <v>16</v>
      </c>
      <c r="B280" s="219" t="str">
        <f>CLEAN('البيانات الأساسية'!C22)</f>
        <v/>
      </c>
      <c r="C280" s="87"/>
      <c r="D280" s="34"/>
      <c r="E280" s="34"/>
      <c r="F280" s="34"/>
      <c r="G280" s="35"/>
      <c r="H280" s="33"/>
      <c r="I280" s="34"/>
      <c r="J280" s="34"/>
      <c r="K280" s="34"/>
      <c r="L280" s="35"/>
      <c r="M280" s="36"/>
      <c r="N280" s="59"/>
      <c r="O280" s="15" t="str">
        <f t="shared" si="113"/>
        <v xml:space="preserve"> </v>
      </c>
      <c r="P280" s="208">
        <f t="shared" si="114"/>
        <v>0</v>
      </c>
      <c r="Q280" s="73">
        <f t="shared" si="108"/>
        <v>0</v>
      </c>
      <c r="R280" s="73">
        <f t="shared" si="109"/>
        <v>0</v>
      </c>
      <c r="S280" s="73">
        <f t="shared" si="115"/>
        <v>0</v>
      </c>
      <c r="T280" s="73">
        <f t="shared" si="116"/>
        <v>0</v>
      </c>
      <c r="U280" s="124">
        <f t="shared" si="110"/>
        <v>0</v>
      </c>
      <c r="V280" s="73">
        <f t="shared" si="111"/>
        <v>0</v>
      </c>
      <c r="W280" s="73">
        <f t="shared" si="117"/>
        <v>0</v>
      </c>
      <c r="Y280" s="73">
        <f t="shared" si="112"/>
        <v>0</v>
      </c>
    </row>
    <row r="281" spans="1:25" ht="21" customHeight="1">
      <c r="A281" s="101">
        <v>17</v>
      </c>
      <c r="B281" s="219" t="str">
        <f>CLEAN('البيانات الأساسية'!C23)</f>
        <v/>
      </c>
      <c r="C281" s="88"/>
      <c r="D281" s="38"/>
      <c r="E281" s="38"/>
      <c r="F281" s="38"/>
      <c r="G281" s="39"/>
      <c r="H281" s="40"/>
      <c r="I281" s="41"/>
      <c r="J281" s="41"/>
      <c r="K281" s="41"/>
      <c r="L281" s="42"/>
      <c r="M281" s="43"/>
      <c r="N281" s="60"/>
      <c r="O281" s="62" t="str">
        <f t="shared" si="113"/>
        <v xml:space="preserve"> </v>
      </c>
      <c r="P281" s="208">
        <f t="shared" si="114"/>
        <v>0</v>
      </c>
      <c r="Q281" s="73">
        <f t="shared" si="108"/>
        <v>0</v>
      </c>
      <c r="R281" s="73">
        <f t="shared" si="109"/>
        <v>0</v>
      </c>
      <c r="S281" s="73">
        <f t="shared" si="115"/>
        <v>0</v>
      </c>
      <c r="T281" s="73">
        <f t="shared" si="116"/>
        <v>0</v>
      </c>
      <c r="U281" s="124">
        <f t="shared" si="110"/>
        <v>0</v>
      </c>
      <c r="V281" s="73">
        <f t="shared" si="111"/>
        <v>0</v>
      </c>
      <c r="W281" s="73">
        <f t="shared" si="117"/>
        <v>0</v>
      </c>
      <c r="Y281" s="73">
        <f t="shared" ref="Y281:Y289" si="118">COUNTIF(N281,"&gt;=0")</f>
        <v>0</v>
      </c>
    </row>
    <row r="282" spans="1:25" ht="21" customHeight="1">
      <c r="A282" s="101">
        <v>18</v>
      </c>
      <c r="B282" s="219" t="str">
        <f>CLEAN('البيانات الأساسية'!C24)</f>
        <v/>
      </c>
      <c r="C282" s="87"/>
      <c r="D282" s="34"/>
      <c r="E282" s="34"/>
      <c r="F282" s="34"/>
      <c r="G282" s="35"/>
      <c r="H282" s="33"/>
      <c r="I282" s="34"/>
      <c r="J282" s="34"/>
      <c r="K282" s="34"/>
      <c r="L282" s="35"/>
      <c r="M282" s="36"/>
      <c r="N282" s="59"/>
      <c r="O282" s="15" t="str">
        <f t="shared" si="113"/>
        <v xml:space="preserve"> </v>
      </c>
      <c r="P282" s="208">
        <f t="shared" si="114"/>
        <v>0</v>
      </c>
      <c r="Q282" s="73">
        <f t="shared" si="108"/>
        <v>0</v>
      </c>
      <c r="R282" s="73">
        <f t="shared" si="109"/>
        <v>0</v>
      </c>
      <c r="S282" s="73">
        <f t="shared" si="115"/>
        <v>0</v>
      </c>
      <c r="T282" s="73">
        <f t="shared" si="116"/>
        <v>0</v>
      </c>
      <c r="U282" s="124">
        <f t="shared" si="110"/>
        <v>0</v>
      </c>
      <c r="V282" s="73">
        <f t="shared" si="111"/>
        <v>0</v>
      </c>
      <c r="W282" s="73">
        <f t="shared" si="117"/>
        <v>0</v>
      </c>
      <c r="Y282" s="73">
        <f t="shared" si="118"/>
        <v>0</v>
      </c>
    </row>
    <row r="283" spans="1:25" ht="21" customHeight="1">
      <c r="A283" s="101">
        <v>19</v>
      </c>
      <c r="B283" s="219" t="str">
        <f>CLEAN('البيانات الأساسية'!C25)</f>
        <v/>
      </c>
      <c r="C283" s="88"/>
      <c r="D283" s="38"/>
      <c r="E283" s="38"/>
      <c r="F283" s="38"/>
      <c r="G283" s="39"/>
      <c r="H283" s="40"/>
      <c r="I283" s="41"/>
      <c r="J283" s="41"/>
      <c r="K283" s="41"/>
      <c r="L283" s="42"/>
      <c r="M283" s="43"/>
      <c r="N283" s="60"/>
      <c r="O283" s="62" t="str">
        <f t="shared" si="113"/>
        <v xml:space="preserve"> </v>
      </c>
      <c r="P283" s="208">
        <f t="shared" si="114"/>
        <v>0</v>
      </c>
      <c r="Q283" s="73">
        <f t="shared" si="108"/>
        <v>0</v>
      </c>
      <c r="R283" s="73">
        <f t="shared" si="109"/>
        <v>0</v>
      </c>
      <c r="S283" s="73">
        <f t="shared" si="115"/>
        <v>0</v>
      </c>
      <c r="T283" s="73">
        <f t="shared" si="116"/>
        <v>0</v>
      </c>
      <c r="U283" s="124">
        <f t="shared" si="110"/>
        <v>0</v>
      </c>
      <c r="V283" s="73">
        <f t="shared" si="111"/>
        <v>0</v>
      </c>
      <c r="W283" s="73">
        <f t="shared" si="117"/>
        <v>0</v>
      </c>
      <c r="Y283" s="73">
        <f t="shared" si="118"/>
        <v>0</v>
      </c>
    </row>
    <row r="284" spans="1:25" ht="21" customHeight="1">
      <c r="A284" s="101">
        <v>20</v>
      </c>
      <c r="B284" s="219" t="str">
        <f>CLEAN('البيانات الأساسية'!C26)</f>
        <v/>
      </c>
      <c r="C284" s="87"/>
      <c r="D284" s="34"/>
      <c r="E284" s="34"/>
      <c r="F284" s="34"/>
      <c r="G284" s="35"/>
      <c r="H284" s="33"/>
      <c r="I284" s="34"/>
      <c r="J284" s="34"/>
      <c r="K284" s="34"/>
      <c r="L284" s="35"/>
      <c r="M284" s="36"/>
      <c r="N284" s="59"/>
      <c r="O284" s="15" t="str">
        <f t="shared" si="113"/>
        <v xml:space="preserve"> </v>
      </c>
      <c r="P284" s="208">
        <f t="shared" si="114"/>
        <v>0</v>
      </c>
      <c r="Q284" s="73">
        <f t="shared" si="108"/>
        <v>0</v>
      </c>
      <c r="R284" s="73">
        <f t="shared" si="109"/>
        <v>0</v>
      </c>
      <c r="S284" s="73">
        <f t="shared" si="115"/>
        <v>0</v>
      </c>
      <c r="T284" s="73">
        <f t="shared" si="116"/>
        <v>0</v>
      </c>
      <c r="U284" s="124">
        <f t="shared" si="110"/>
        <v>0</v>
      </c>
      <c r="V284" s="73">
        <f t="shared" si="111"/>
        <v>0</v>
      </c>
      <c r="W284" s="73">
        <f t="shared" si="117"/>
        <v>0</v>
      </c>
      <c r="Y284" s="73">
        <f t="shared" si="118"/>
        <v>0</v>
      </c>
    </row>
    <row r="285" spans="1:25" ht="21" customHeight="1">
      <c r="A285" s="101">
        <v>21</v>
      </c>
      <c r="B285" s="219" t="str">
        <f>CLEAN('البيانات الأساسية'!C27)</f>
        <v/>
      </c>
      <c r="C285" s="88"/>
      <c r="D285" s="38"/>
      <c r="E285" s="38"/>
      <c r="F285" s="38"/>
      <c r="G285" s="39"/>
      <c r="H285" s="40"/>
      <c r="I285" s="41"/>
      <c r="J285" s="41"/>
      <c r="K285" s="41"/>
      <c r="L285" s="42"/>
      <c r="M285" s="43"/>
      <c r="N285" s="60"/>
      <c r="O285" s="62" t="str">
        <f t="shared" si="113"/>
        <v xml:space="preserve"> </v>
      </c>
      <c r="P285" s="208">
        <f t="shared" si="114"/>
        <v>0</v>
      </c>
      <c r="Q285" s="73">
        <f t="shared" si="108"/>
        <v>0</v>
      </c>
      <c r="R285" s="73">
        <f t="shared" si="109"/>
        <v>0</v>
      </c>
      <c r="S285" s="73">
        <f t="shared" si="115"/>
        <v>0</v>
      </c>
      <c r="T285" s="73">
        <f t="shared" si="116"/>
        <v>0</v>
      </c>
      <c r="U285" s="124">
        <f t="shared" si="110"/>
        <v>0</v>
      </c>
      <c r="V285" s="73">
        <f t="shared" si="111"/>
        <v>0</v>
      </c>
      <c r="W285" s="73">
        <f t="shared" si="117"/>
        <v>0</v>
      </c>
      <c r="Y285" s="73">
        <f t="shared" si="118"/>
        <v>0</v>
      </c>
    </row>
    <row r="286" spans="1:25" ht="21" customHeight="1">
      <c r="A286" s="101">
        <v>22</v>
      </c>
      <c r="B286" s="219" t="str">
        <f>CLEAN('البيانات الأساسية'!C28)</f>
        <v/>
      </c>
      <c r="C286" s="87"/>
      <c r="D286" s="34"/>
      <c r="E286" s="34"/>
      <c r="F286" s="34"/>
      <c r="G286" s="35"/>
      <c r="H286" s="33"/>
      <c r="I286" s="34"/>
      <c r="J286" s="34"/>
      <c r="K286" s="34"/>
      <c r="L286" s="35"/>
      <c r="M286" s="36"/>
      <c r="N286" s="59"/>
      <c r="O286" s="15" t="str">
        <f t="shared" si="113"/>
        <v xml:space="preserve"> </v>
      </c>
      <c r="P286" s="208">
        <f t="shared" si="114"/>
        <v>0</v>
      </c>
      <c r="Q286" s="73">
        <f t="shared" si="108"/>
        <v>0</v>
      </c>
      <c r="R286" s="73">
        <f t="shared" si="109"/>
        <v>0</v>
      </c>
      <c r="S286" s="73">
        <f t="shared" si="115"/>
        <v>0</v>
      </c>
      <c r="T286" s="73">
        <f t="shared" si="116"/>
        <v>0</v>
      </c>
      <c r="U286" s="124">
        <f t="shared" si="110"/>
        <v>0</v>
      </c>
      <c r="V286" s="73">
        <f t="shared" si="111"/>
        <v>0</v>
      </c>
      <c r="W286" s="73">
        <f t="shared" si="117"/>
        <v>0</v>
      </c>
      <c r="Y286" s="73">
        <f t="shared" si="118"/>
        <v>0</v>
      </c>
    </row>
    <row r="287" spans="1:25" ht="21" customHeight="1">
      <c r="A287" s="101">
        <v>23</v>
      </c>
      <c r="B287" s="219" t="str">
        <f>CLEAN('البيانات الأساسية'!C29)</f>
        <v/>
      </c>
      <c r="C287" s="88"/>
      <c r="D287" s="38"/>
      <c r="E287" s="38"/>
      <c r="F287" s="38"/>
      <c r="G287" s="39"/>
      <c r="H287" s="40"/>
      <c r="I287" s="41"/>
      <c r="J287" s="41"/>
      <c r="K287" s="41"/>
      <c r="L287" s="42"/>
      <c r="M287" s="43"/>
      <c r="N287" s="60"/>
      <c r="O287" s="62" t="str">
        <f t="shared" si="113"/>
        <v xml:space="preserve"> </v>
      </c>
      <c r="P287" s="208">
        <f t="shared" si="114"/>
        <v>0</v>
      </c>
      <c r="Q287" s="73">
        <f t="shared" si="108"/>
        <v>0</v>
      </c>
      <c r="R287" s="73">
        <f t="shared" si="109"/>
        <v>0</v>
      </c>
      <c r="S287" s="73">
        <f t="shared" si="115"/>
        <v>0</v>
      </c>
      <c r="T287" s="73">
        <f t="shared" si="116"/>
        <v>0</v>
      </c>
      <c r="U287" s="124">
        <f t="shared" si="110"/>
        <v>0</v>
      </c>
      <c r="V287" s="73">
        <f t="shared" si="111"/>
        <v>0</v>
      </c>
      <c r="W287" s="73">
        <f t="shared" si="117"/>
        <v>0</v>
      </c>
      <c r="Y287" s="73">
        <f t="shared" si="118"/>
        <v>0</v>
      </c>
    </row>
    <row r="288" spans="1:25" ht="21" customHeight="1">
      <c r="A288" s="101">
        <v>24</v>
      </c>
      <c r="B288" s="219" t="str">
        <f>CLEAN('البيانات الأساسية'!C30)</f>
        <v/>
      </c>
      <c r="C288" s="87"/>
      <c r="D288" s="34"/>
      <c r="E288" s="34"/>
      <c r="F288" s="34"/>
      <c r="G288" s="35"/>
      <c r="H288" s="33"/>
      <c r="I288" s="34"/>
      <c r="J288" s="34"/>
      <c r="K288" s="34"/>
      <c r="L288" s="35"/>
      <c r="M288" s="36"/>
      <c r="N288" s="59"/>
      <c r="O288" s="15" t="str">
        <f t="shared" si="113"/>
        <v xml:space="preserve"> </v>
      </c>
      <c r="P288" s="208">
        <f t="shared" si="114"/>
        <v>0</v>
      </c>
      <c r="Q288" s="73">
        <f t="shared" si="108"/>
        <v>0</v>
      </c>
      <c r="R288" s="73">
        <f t="shared" si="109"/>
        <v>0</v>
      </c>
      <c r="S288" s="73">
        <f t="shared" si="115"/>
        <v>0</v>
      </c>
      <c r="T288" s="73">
        <f t="shared" si="116"/>
        <v>0</v>
      </c>
      <c r="U288" s="124">
        <f t="shared" si="110"/>
        <v>0</v>
      </c>
      <c r="V288" s="73">
        <f t="shared" si="111"/>
        <v>0</v>
      </c>
      <c r="W288" s="73">
        <f t="shared" si="117"/>
        <v>0</v>
      </c>
      <c r="Y288" s="73">
        <f t="shared" si="118"/>
        <v>0</v>
      </c>
    </row>
    <row r="289" spans="1:28" ht="21" customHeight="1" thickBot="1">
      <c r="A289" s="85">
        <v>25</v>
      </c>
      <c r="B289" s="220" t="str">
        <f>CLEAN('البيانات الأساسية'!C31)</f>
        <v/>
      </c>
      <c r="C289" s="89"/>
      <c r="D289" s="45"/>
      <c r="E289" s="45"/>
      <c r="F289" s="45"/>
      <c r="G289" s="46"/>
      <c r="H289" s="47"/>
      <c r="I289" s="48"/>
      <c r="J289" s="48"/>
      <c r="K289" s="48"/>
      <c r="L289" s="49"/>
      <c r="M289" s="50"/>
      <c r="N289" s="61"/>
      <c r="O289" s="63" t="str">
        <f t="shared" si="113"/>
        <v xml:space="preserve"> </v>
      </c>
      <c r="P289" s="208">
        <f t="shared" si="114"/>
        <v>0</v>
      </c>
      <c r="Q289" s="73">
        <f t="shared" si="108"/>
        <v>0</v>
      </c>
      <c r="R289" s="73">
        <f t="shared" si="109"/>
        <v>0</v>
      </c>
      <c r="S289" s="73">
        <f t="shared" si="115"/>
        <v>0</v>
      </c>
      <c r="T289" s="73">
        <f t="shared" si="116"/>
        <v>0</v>
      </c>
      <c r="U289" s="124">
        <f t="shared" si="110"/>
        <v>0</v>
      </c>
      <c r="V289" s="73">
        <f t="shared" si="111"/>
        <v>0</v>
      </c>
      <c r="W289" s="73">
        <f t="shared" si="117"/>
        <v>0</v>
      </c>
      <c r="Y289" s="73">
        <f t="shared" si="118"/>
        <v>0</v>
      </c>
    </row>
    <row r="290" spans="1:28" s="54" customFormat="1" ht="21" customHeight="1">
      <c r="A290" s="74"/>
      <c r="B290" s="217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3"/>
      <c r="Q290" s="73"/>
      <c r="R290" s="73"/>
      <c r="S290" s="73"/>
      <c r="T290" s="73"/>
      <c r="U290" s="124"/>
      <c r="V290" s="73"/>
      <c r="W290" s="73"/>
      <c r="X290" s="73"/>
      <c r="Y290" s="73"/>
      <c r="Z290" s="67"/>
      <c r="AB290" s="71"/>
    </row>
    <row r="291" spans="1:28" ht="21" customHeight="1">
      <c r="N291" s="55"/>
    </row>
    <row r="297" spans="1:28" ht="21" customHeight="1" thickBot="1">
      <c r="A297" s="244" t="s">
        <v>49</v>
      </c>
      <c r="B297" s="244"/>
      <c r="C297" s="244"/>
      <c r="D297" s="245" t="str">
        <f>CLEAN('البيانات الأساسية'!C4)</f>
        <v>2ث 1</v>
      </c>
      <c r="E297" s="245"/>
      <c r="F297" s="245"/>
      <c r="G297" s="64" t="s">
        <v>50</v>
      </c>
      <c r="H297" s="64"/>
      <c r="I297" s="245" t="str">
        <f>CLEAN('البيانات الأساسية'!C2)</f>
        <v>الفيزياء2</v>
      </c>
      <c r="J297" s="245"/>
      <c r="K297" s="245"/>
      <c r="L297" s="245"/>
      <c r="M297" s="246" t="s">
        <v>51</v>
      </c>
      <c r="N297" s="246"/>
      <c r="O297" s="209" t="s">
        <v>61</v>
      </c>
    </row>
    <row r="298" spans="1:28" ht="7.5" customHeight="1" thickBot="1">
      <c r="B298" s="217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26"/>
    </row>
    <row r="299" spans="1:28" ht="21" customHeight="1" thickBot="1">
      <c r="A299" s="247" t="s">
        <v>14</v>
      </c>
      <c r="B299" s="250" t="s">
        <v>7</v>
      </c>
      <c r="C299" s="252" t="s">
        <v>0</v>
      </c>
      <c r="D299" s="253"/>
      <c r="E299" s="253"/>
      <c r="F299" s="253"/>
      <c r="G299" s="254"/>
      <c r="H299" s="255" t="s">
        <v>13</v>
      </c>
      <c r="I299" s="256"/>
      <c r="J299" s="256"/>
      <c r="K299" s="256"/>
      <c r="L299" s="257"/>
      <c r="M299" s="258" t="s">
        <v>1</v>
      </c>
      <c r="N299" s="239" t="s">
        <v>12</v>
      </c>
      <c r="O299" s="241" t="s">
        <v>53</v>
      </c>
    </row>
    <row r="300" spans="1:28" ht="21" customHeight="1">
      <c r="A300" s="248"/>
      <c r="B300" s="251"/>
      <c r="C300" s="5" t="s">
        <v>2</v>
      </c>
      <c r="D300" s="6" t="s">
        <v>3</v>
      </c>
      <c r="E300" s="6" t="s">
        <v>4</v>
      </c>
      <c r="F300" s="6" t="s">
        <v>5</v>
      </c>
      <c r="G300" s="7" t="s">
        <v>6</v>
      </c>
      <c r="H300" s="8" t="s">
        <v>2</v>
      </c>
      <c r="I300" s="9" t="s">
        <v>3</v>
      </c>
      <c r="J300" s="9" t="s">
        <v>4</v>
      </c>
      <c r="K300" s="9" t="s">
        <v>5</v>
      </c>
      <c r="L300" s="10" t="s">
        <v>6</v>
      </c>
      <c r="M300" s="259"/>
      <c r="N300" s="261"/>
      <c r="O300" s="243"/>
    </row>
    <row r="301" spans="1:28" ht="21" customHeight="1" thickBot="1">
      <c r="A301" s="249"/>
      <c r="B301" s="251"/>
      <c r="C301" s="1">
        <v>40911</v>
      </c>
      <c r="D301" s="2">
        <v>40912</v>
      </c>
      <c r="E301" s="2">
        <v>40913</v>
      </c>
      <c r="F301" s="2">
        <v>40914</v>
      </c>
      <c r="G301" s="3">
        <v>40915</v>
      </c>
      <c r="H301" s="1">
        <f>C301</f>
        <v>40911</v>
      </c>
      <c r="I301" s="2">
        <f>D301</f>
        <v>40912</v>
      </c>
      <c r="J301" s="2">
        <f>E301</f>
        <v>40913</v>
      </c>
      <c r="K301" s="2">
        <f>F301</f>
        <v>40914</v>
      </c>
      <c r="L301" s="3">
        <f>G301</f>
        <v>40915</v>
      </c>
      <c r="M301" s="260"/>
      <c r="N301" s="240"/>
      <c r="O301" s="242"/>
      <c r="P301" s="125" t="s">
        <v>86</v>
      </c>
      <c r="Q301" s="69" t="s">
        <v>15</v>
      </c>
      <c r="R301" s="69" t="s">
        <v>16</v>
      </c>
      <c r="S301" s="69" t="s">
        <v>9</v>
      </c>
      <c r="T301" s="69" t="s">
        <v>10</v>
      </c>
      <c r="U301" s="124" t="s">
        <v>85</v>
      </c>
      <c r="V301" s="69" t="s">
        <v>11</v>
      </c>
      <c r="W301" s="73" t="s">
        <v>41</v>
      </c>
      <c r="Y301" s="73" t="s">
        <v>43</v>
      </c>
    </row>
    <row r="302" spans="1:28" ht="21" customHeight="1">
      <c r="A302" s="100">
        <v>1</v>
      </c>
      <c r="B302" s="222" t="str">
        <f>CLEAN('البيانات الأساسية'!C7)</f>
        <v/>
      </c>
      <c r="C302" s="86"/>
      <c r="D302" s="27"/>
      <c r="E302" s="27"/>
      <c r="F302" s="27"/>
      <c r="G302" s="28"/>
      <c r="H302" s="29"/>
      <c r="I302" s="30"/>
      <c r="J302" s="30"/>
      <c r="K302" s="30"/>
      <c r="L302" s="31"/>
      <c r="M302" s="32"/>
      <c r="N302" s="58"/>
      <c r="O302" s="57" t="str">
        <f>IF(C302&gt;=4,"خطأ إدخال حضور",IF(D302&gt;=4,"خطأ إدخال حضور",IF(E302&gt;=4,"خطأ إدخال حضور",IF(F302&gt;=4,"خطأ إدخال حضور",IF(G302&gt;=4,"خطأ إدخال حضور",IF(H302&gt;=6,"خطأ إدخال مشاركة",IF(I302&gt;=6,"خطأ إدخال مشاركة",IF(J302&gt;=6,"خطأ إدخال مشاركة",IF(K302&gt;=6,"خطأ إدخال مشاركة",IF(L302&gt;=6,"خطأ إدخال مشاركة",IF(M302&gt;=3,"خطأ إدخال واجبات",IF(N302&gt;=3,"خطأ إدخال ملف الاعمال"," "))))))))))))</f>
        <v xml:space="preserve"> </v>
      </c>
      <c r="P302" s="208">
        <f>COUNTIF(C302:G302,"=3")</f>
        <v>0</v>
      </c>
      <c r="Q302" s="73">
        <f>COUNTIF(C302:G302,"=0")</f>
        <v>0</v>
      </c>
      <c r="R302" s="73">
        <f>COUNTIF(D302:G302,"=1")</f>
        <v>0</v>
      </c>
      <c r="S302" s="73">
        <f>COUNTIF(C302:G302,"=2")</f>
        <v>0</v>
      </c>
      <c r="T302" s="73">
        <f>COUNTIF(C302:G302,"&gt;1")</f>
        <v>0</v>
      </c>
      <c r="U302" s="124">
        <f t="shared" ref="U302:U326" si="119">COUNTIF(C302:G302,"&gt;=0")</f>
        <v>0</v>
      </c>
      <c r="V302" s="73">
        <f>SUM(H302:L302)</f>
        <v>0</v>
      </c>
      <c r="W302" s="73">
        <f>COUNTIF(M302,"&gt;=0")</f>
        <v>0</v>
      </c>
      <c r="Y302" s="73">
        <f>COUNTIF(N302,"&gt;=0")</f>
        <v>0</v>
      </c>
    </row>
    <row r="303" spans="1:28" ht="21" customHeight="1">
      <c r="A303" s="101">
        <v>2</v>
      </c>
      <c r="B303" s="219" t="str">
        <f>CLEAN('البيانات الأساسية'!C8)</f>
        <v/>
      </c>
      <c r="C303" s="87"/>
      <c r="D303" s="34"/>
      <c r="E303" s="34"/>
      <c r="F303" s="34"/>
      <c r="G303" s="35"/>
      <c r="H303" s="33"/>
      <c r="I303" s="34"/>
      <c r="J303" s="34"/>
      <c r="K303" s="34"/>
      <c r="L303" s="35"/>
      <c r="M303" s="36"/>
      <c r="N303" s="59"/>
      <c r="O303" s="15" t="str">
        <f t="shared" ref="O303:O326" si="120">IF(C303&gt;=4,"خطأ إدخال حضور",IF(D303&gt;=4,"خطأ إدخال حضور",IF(E303&gt;=4,"خطأ إدخال حضور",IF(F303&gt;=4,"خطأ إدخال حضور",IF(G303&gt;=4,"خطأ إدخال حضور",IF(H303&gt;=6,"خطأ إدخال مشاركة",IF(I303&gt;=6,"خطأ إدخال مشاركة",IF(J303&gt;=6,"خطأ إدخال مشاركة",IF(K303&gt;=6,"خطأ إدخال مشاركة",IF(L303&gt;=6,"خطأ إدخال مشاركة",IF(M303&gt;=3,"خطأ إدخال واجبات",IF(N303&gt;=3,"خطأ إدخال ملف الاعمال"," "))))))))))))</f>
        <v xml:space="preserve"> </v>
      </c>
      <c r="P303" s="208">
        <f t="shared" ref="P303:P326" si="121">COUNTIF(C303:G303,"=3")</f>
        <v>0</v>
      </c>
      <c r="Q303" s="73">
        <f t="shared" ref="Q303:Q326" si="122">COUNTIF(C302:G302,"=0")</f>
        <v>0</v>
      </c>
      <c r="R303" s="73">
        <f t="shared" ref="R303:R326" si="123">COUNTIF(D302:G302,"=1")</f>
        <v>0</v>
      </c>
      <c r="S303" s="73">
        <f t="shared" ref="S303:S326" si="124">COUNTIF(C302:G302,"=2")</f>
        <v>0</v>
      </c>
      <c r="T303" s="73">
        <f t="shared" ref="T303:T326" si="125">COUNTIF(C302:G302,"&gt;1")</f>
        <v>0</v>
      </c>
      <c r="U303" s="124">
        <f t="shared" si="119"/>
        <v>0</v>
      </c>
      <c r="V303" s="73">
        <f t="shared" ref="V303:V326" si="126">SUM(H302:L302)</f>
        <v>0</v>
      </c>
      <c r="W303" s="73">
        <f t="shared" ref="W303:W326" si="127">COUNTIF(M302,"&gt;=0")</f>
        <v>0</v>
      </c>
      <c r="Y303" s="73">
        <f t="shared" ref="Y303:Y326" si="128">COUNTIF(N302,"&gt;=0")</f>
        <v>0</v>
      </c>
    </row>
    <row r="304" spans="1:28" ht="21" customHeight="1">
      <c r="A304" s="101">
        <v>3</v>
      </c>
      <c r="B304" s="219" t="str">
        <f>CLEAN('البيانات الأساسية'!C9)</f>
        <v/>
      </c>
      <c r="C304" s="88"/>
      <c r="D304" s="38"/>
      <c r="E304" s="38"/>
      <c r="F304" s="38"/>
      <c r="G304" s="39"/>
      <c r="H304" s="40"/>
      <c r="I304" s="41"/>
      <c r="J304" s="41"/>
      <c r="K304" s="41"/>
      <c r="L304" s="42"/>
      <c r="M304" s="43"/>
      <c r="N304" s="60"/>
      <c r="O304" s="62" t="str">
        <f t="shared" si="120"/>
        <v xml:space="preserve"> </v>
      </c>
      <c r="P304" s="208">
        <f t="shared" si="121"/>
        <v>0</v>
      </c>
      <c r="Q304" s="73">
        <f t="shared" si="122"/>
        <v>0</v>
      </c>
      <c r="R304" s="73">
        <f t="shared" si="123"/>
        <v>0</v>
      </c>
      <c r="S304" s="73">
        <f t="shared" si="124"/>
        <v>0</v>
      </c>
      <c r="T304" s="73">
        <f t="shared" si="125"/>
        <v>0</v>
      </c>
      <c r="U304" s="124">
        <f t="shared" si="119"/>
        <v>0</v>
      </c>
      <c r="V304" s="73">
        <f t="shared" si="126"/>
        <v>0</v>
      </c>
      <c r="W304" s="73">
        <f t="shared" si="127"/>
        <v>0</v>
      </c>
      <c r="Y304" s="73">
        <f t="shared" si="128"/>
        <v>0</v>
      </c>
    </row>
    <row r="305" spans="1:25" ht="21" customHeight="1">
      <c r="A305" s="101">
        <v>4</v>
      </c>
      <c r="B305" s="219" t="str">
        <f>CLEAN('البيانات الأساسية'!C10)</f>
        <v/>
      </c>
      <c r="C305" s="87"/>
      <c r="D305" s="34"/>
      <c r="E305" s="34"/>
      <c r="F305" s="34"/>
      <c r="G305" s="35"/>
      <c r="H305" s="33"/>
      <c r="I305" s="34"/>
      <c r="J305" s="34"/>
      <c r="K305" s="34"/>
      <c r="L305" s="35"/>
      <c r="M305" s="36"/>
      <c r="N305" s="59"/>
      <c r="O305" s="15" t="str">
        <f t="shared" si="120"/>
        <v xml:space="preserve"> </v>
      </c>
      <c r="P305" s="208">
        <f t="shared" si="121"/>
        <v>0</v>
      </c>
      <c r="Q305" s="73">
        <f t="shared" si="122"/>
        <v>0</v>
      </c>
      <c r="R305" s="73">
        <f t="shared" si="123"/>
        <v>0</v>
      </c>
      <c r="S305" s="73">
        <f t="shared" si="124"/>
        <v>0</v>
      </c>
      <c r="T305" s="73">
        <f t="shared" si="125"/>
        <v>0</v>
      </c>
      <c r="U305" s="124">
        <f t="shared" si="119"/>
        <v>0</v>
      </c>
      <c r="V305" s="73">
        <f t="shared" si="126"/>
        <v>0</v>
      </c>
      <c r="W305" s="73">
        <f t="shared" si="127"/>
        <v>0</v>
      </c>
      <c r="Y305" s="73">
        <f t="shared" si="128"/>
        <v>0</v>
      </c>
    </row>
    <row r="306" spans="1:25" ht="21" customHeight="1">
      <c r="A306" s="101">
        <v>5</v>
      </c>
      <c r="B306" s="219" t="str">
        <f>CLEAN('البيانات الأساسية'!C11)</f>
        <v/>
      </c>
      <c r="C306" s="88"/>
      <c r="D306" s="38"/>
      <c r="E306" s="38"/>
      <c r="F306" s="38"/>
      <c r="G306" s="39"/>
      <c r="H306" s="40"/>
      <c r="I306" s="41"/>
      <c r="J306" s="41"/>
      <c r="K306" s="41"/>
      <c r="L306" s="42"/>
      <c r="M306" s="43"/>
      <c r="N306" s="60"/>
      <c r="O306" s="62" t="str">
        <f t="shared" si="120"/>
        <v xml:space="preserve"> </v>
      </c>
      <c r="P306" s="208">
        <f t="shared" si="121"/>
        <v>0</v>
      </c>
      <c r="Q306" s="73">
        <f t="shared" si="122"/>
        <v>0</v>
      </c>
      <c r="R306" s="73">
        <f t="shared" si="123"/>
        <v>0</v>
      </c>
      <c r="S306" s="73">
        <f t="shared" si="124"/>
        <v>0</v>
      </c>
      <c r="T306" s="73">
        <f t="shared" si="125"/>
        <v>0</v>
      </c>
      <c r="U306" s="124">
        <f t="shared" si="119"/>
        <v>0</v>
      </c>
      <c r="V306" s="73">
        <f t="shared" si="126"/>
        <v>0</v>
      </c>
      <c r="W306" s="73">
        <f t="shared" si="127"/>
        <v>0</v>
      </c>
      <c r="Y306" s="73">
        <f t="shared" si="128"/>
        <v>0</v>
      </c>
    </row>
    <row r="307" spans="1:25" ht="21" customHeight="1">
      <c r="A307" s="101">
        <v>6</v>
      </c>
      <c r="B307" s="219" t="str">
        <f>CLEAN('البيانات الأساسية'!C12)</f>
        <v/>
      </c>
      <c r="C307" s="87"/>
      <c r="D307" s="34"/>
      <c r="E307" s="34"/>
      <c r="F307" s="34"/>
      <c r="G307" s="35"/>
      <c r="H307" s="33"/>
      <c r="I307" s="34"/>
      <c r="J307" s="34"/>
      <c r="K307" s="34"/>
      <c r="L307" s="35"/>
      <c r="M307" s="36"/>
      <c r="N307" s="59"/>
      <c r="O307" s="15" t="str">
        <f t="shared" si="120"/>
        <v xml:space="preserve"> </v>
      </c>
      <c r="P307" s="208">
        <f t="shared" si="121"/>
        <v>0</v>
      </c>
      <c r="Q307" s="73">
        <f t="shared" si="122"/>
        <v>0</v>
      </c>
      <c r="R307" s="73">
        <f t="shared" si="123"/>
        <v>0</v>
      </c>
      <c r="S307" s="73">
        <f t="shared" si="124"/>
        <v>0</v>
      </c>
      <c r="T307" s="73">
        <f t="shared" si="125"/>
        <v>0</v>
      </c>
      <c r="U307" s="124">
        <f t="shared" si="119"/>
        <v>0</v>
      </c>
      <c r="V307" s="73">
        <f t="shared" si="126"/>
        <v>0</v>
      </c>
      <c r="W307" s="73">
        <f t="shared" si="127"/>
        <v>0</v>
      </c>
      <c r="Y307" s="73">
        <f t="shared" si="128"/>
        <v>0</v>
      </c>
    </row>
    <row r="308" spans="1:25" ht="21" customHeight="1">
      <c r="A308" s="101">
        <v>7</v>
      </c>
      <c r="B308" s="219" t="str">
        <f>CLEAN('البيانات الأساسية'!C13)</f>
        <v/>
      </c>
      <c r="C308" s="88"/>
      <c r="D308" s="38"/>
      <c r="E308" s="38"/>
      <c r="F308" s="38"/>
      <c r="G308" s="39"/>
      <c r="H308" s="40"/>
      <c r="I308" s="41"/>
      <c r="J308" s="41"/>
      <c r="K308" s="41"/>
      <c r="L308" s="42"/>
      <c r="M308" s="43"/>
      <c r="N308" s="60"/>
      <c r="O308" s="62" t="str">
        <f t="shared" si="120"/>
        <v xml:space="preserve"> </v>
      </c>
      <c r="P308" s="208">
        <f t="shared" si="121"/>
        <v>0</v>
      </c>
      <c r="Q308" s="73">
        <f t="shared" si="122"/>
        <v>0</v>
      </c>
      <c r="R308" s="73">
        <f t="shared" si="123"/>
        <v>0</v>
      </c>
      <c r="S308" s="73">
        <f t="shared" si="124"/>
        <v>0</v>
      </c>
      <c r="T308" s="73">
        <f t="shared" si="125"/>
        <v>0</v>
      </c>
      <c r="U308" s="124">
        <f t="shared" si="119"/>
        <v>0</v>
      </c>
      <c r="V308" s="73">
        <f t="shared" si="126"/>
        <v>0</v>
      </c>
      <c r="W308" s="73">
        <f t="shared" si="127"/>
        <v>0</v>
      </c>
      <c r="Y308" s="73">
        <f t="shared" si="128"/>
        <v>0</v>
      </c>
    </row>
    <row r="309" spans="1:25" ht="21" customHeight="1">
      <c r="A309" s="101">
        <v>8</v>
      </c>
      <c r="B309" s="219" t="str">
        <f>CLEAN('البيانات الأساسية'!C14)</f>
        <v/>
      </c>
      <c r="C309" s="87"/>
      <c r="D309" s="34"/>
      <c r="E309" s="34"/>
      <c r="F309" s="34"/>
      <c r="G309" s="35"/>
      <c r="H309" s="33"/>
      <c r="I309" s="34"/>
      <c r="J309" s="34"/>
      <c r="K309" s="34"/>
      <c r="L309" s="35"/>
      <c r="M309" s="36"/>
      <c r="N309" s="59"/>
      <c r="O309" s="15" t="str">
        <f t="shared" si="120"/>
        <v xml:space="preserve"> </v>
      </c>
      <c r="P309" s="208">
        <f t="shared" si="121"/>
        <v>0</v>
      </c>
      <c r="Q309" s="73">
        <f t="shared" si="122"/>
        <v>0</v>
      </c>
      <c r="R309" s="73">
        <f t="shared" si="123"/>
        <v>0</v>
      </c>
      <c r="S309" s="73">
        <f t="shared" si="124"/>
        <v>0</v>
      </c>
      <c r="T309" s="73">
        <f t="shared" si="125"/>
        <v>0</v>
      </c>
      <c r="U309" s="124">
        <f t="shared" si="119"/>
        <v>0</v>
      </c>
      <c r="V309" s="73">
        <f t="shared" si="126"/>
        <v>0</v>
      </c>
      <c r="W309" s="73">
        <f t="shared" si="127"/>
        <v>0</v>
      </c>
      <c r="Y309" s="73">
        <f t="shared" si="128"/>
        <v>0</v>
      </c>
    </row>
    <row r="310" spans="1:25" ht="21" customHeight="1">
      <c r="A310" s="101">
        <v>9</v>
      </c>
      <c r="B310" s="219" t="str">
        <f>CLEAN('البيانات الأساسية'!C15)</f>
        <v/>
      </c>
      <c r="C310" s="88"/>
      <c r="D310" s="38"/>
      <c r="E310" s="38"/>
      <c r="F310" s="38"/>
      <c r="G310" s="39"/>
      <c r="H310" s="40"/>
      <c r="I310" s="41"/>
      <c r="J310" s="41"/>
      <c r="K310" s="41"/>
      <c r="L310" s="42"/>
      <c r="M310" s="43"/>
      <c r="N310" s="60"/>
      <c r="O310" s="62" t="str">
        <f t="shared" si="120"/>
        <v xml:space="preserve"> </v>
      </c>
      <c r="P310" s="208">
        <f t="shared" si="121"/>
        <v>0</v>
      </c>
      <c r="Q310" s="73">
        <f t="shared" si="122"/>
        <v>0</v>
      </c>
      <c r="R310" s="73">
        <f t="shared" si="123"/>
        <v>0</v>
      </c>
      <c r="S310" s="73">
        <f t="shared" si="124"/>
        <v>0</v>
      </c>
      <c r="T310" s="73">
        <f t="shared" si="125"/>
        <v>0</v>
      </c>
      <c r="U310" s="124">
        <f t="shared" si="119"/>
        <v>0</v>
      </c>
      <c r="V310" s="73">
        <f t="shared" si="126"/>
        <v>0</v>
      </c>
      <c r="W310" s="73">
        <f t="shared" si="127"/>
        <v>0</v>
      </c>
      <c r="Y310" s="73">
        <f t="shared" si="128"/>
        <v>0</v>
      </c>
    </row>
    <row r="311" spans="1:25" ht="21" customHeight="1">
      <c r="A311" s="101">
        <v>10</v>
      </c>
      <c r="B311" s="219" t="str">
        <f>CLEAN('البيانات الأساسية'!C16)</f>
        <v/>
      </c>
      <c r="C311" s="87"/>
      <c r="D311" s="34"/>
      <c r="E311" s="34"/>
      <c r="F311" s="34"/>
      <c r="G311" s="35"/>
      <c r="H311" s="33"/>
      <c r="I311" s="34"/>
      <c r="J311" s="34"/>
      <c r="K311" s="34"/>
      <c r="L311" s="35"/>
      <c r="M311" s="36"/>
      <c r="N311" s="59"/>
      <c r="O311" s="15" t="str">
        <f t="shared" si="120"/>
        <v xml:space="preserve"> </v>
      </c>
      <c r="P311" s="208">
        <f t="shared" si="121"/>
        <v>0</v>
      </c>
      <c r="Q311" s="73">
        <f t="shared" si="122"/>
        <v>0</v>
      </c>
      <c r="R311" s="73">
        <f t="shared" si="123"/>
        <v>0</v>
      </c>
      <c r="S311" s="73">
        <f t="shared" si="124"/>
        <v>0</v>
      </c>
      <c r="T311" s="73">
        <f t="shared" si="125"/>
        <v>0</v>
      </c>
      <c r="U311" s="124">
        <f t="shared" si="119"/>
        <v>0</v>
      </c>
      <c r="V311" s="73">
        <f t="shared" si="126"/>
        <v>0</v>
      </c>
      <c r="W311" s="73">
        <f t="shared" si="127"/>
        <v>0</v>
      </c>
      <c r="Y311" s="73">
        <f t="shared" si="128"/>
        <v>0</v>
      </c>
    </row>
    <row r="312" spans="1:25" ht="21" customHeight="1">
      <c r="A312" s="101">
        <v>11</v>
      </c>
      <c r="B312" s="219" t="str">
        <f>CLEAN('البيانات الأساسية'!C17)</f>
        <v/>
      </c>
      <c r="C312" s="88"/>
      <c r="D312" s="38"/>
      <c r="E312" s="38"/>
      <c r="F312" s="38"/>
      <c r="G312" s="39"/>
      <c r="H312" s="40"/>
      <c r="I312" s="41"/>
      <c r="J312" s="41"/>
      <c r="K312" s="41"/>
      <c r="L312" s="42"/>
      <c r="M312" s="43"/>
      <c r="N312" s="60"/>
      <c r="O312" s="62" t="str">
        <f t="shared" si="120"/>
        <v xml:space="preserve"> </v>
      </c>
      <c r="P312" s="208">
        <f t="shared" si="121"/>
        <v>0</v>
      </c>
      <c r="Q312" s="73">
        <f t="shared" si="122"/>
        <v>0</v>
      </c>
      <c r="R312" s="73">
        <f t="shared" si="123"/>
        <v>0</v>
      </c>
      <c r="S312" s="73">
        <f t="shared" si="124"/>
        <v>0</v>
      </c>
      <c r="T312" s="73">
        <f t="shared" si="125"/>
        <v>0</v>
      </c>
      <c r="U312" s="124">
        <f t="shared" si="119"/>
        <v>0</v>
      </c>
      <c r="V312" s="73">
        <f t="shared" si="126"/>
        <v>0</v>
      </c>
      <c r="W312" s="73">
        <f t="shared" si="127"/>
        <v>0</v>
      </c>
      <c r="Y312" s="73">
        <f t="shared" si="128"/>
        <v>0</v>
      </c>
    </row>
    <row r="313" spans="1:25" ht="21" customHeight="1">
      <c r="A313" s="101">
        <v>12</v>
      </c>
      <c r="B313" s="219" t="str">
        <f>CLEAN('البيانات الأساسية'!C18)</f>
        <v/>
      </c>
      <c r="C313" s="87"/>
      <c r="D313" s="34"/>
      <c r="E313" s="34"/>
      <c r="F313" s="34"/>
      <c r="G313" s="35"/>
      <c r="H313" s="33"/>
      <c r="I313" s="34"/>
      <c r="J313" s="34"/>
      <c r="K313" s="34"/>
      <c r="L313" s="35"/>
      <c r="M313" s="36"/>
      <c r="N313" s="59"/>
      <c r="O313" s="15" t="str">
        <f t="shared" si="120"/>
        <v xml:space="preserve"> </v>
      </c>
      <c r="P313" s="208">
        <f t="shared" si="121"/>
        <v>0</v>
      </c>
      <c r="Q313" s="73">
        <f t="shared" si="122"/>
        <v>0</v>
      </c>
      <c r="R313" s="73">
        <f t="shared" si="123"/>
        <v>0</v>
      </c>
      <c r="S313" s="73">
        <f t="shared" si="124"/>
        <v>0</v>
      </c>
      <c r="T313" s="73">
        <f t="shared" si="125"/>
        <v>0</v>
      </c>
      <c r="U313" s="124">
        <f t="shared" si="119"/>
        <v>0</v>
      </c>
      <c r="V313" s="73">
        <f t="shared" si="126"/>
        <v>0</v>
      </c>
      <c r="W313" s="73">
        <f t="shared" si="127"/>
        <v>0</v>
      </c>
      <c r="Y313" s="73">
        <f t="shared" si="128"/>
        <v>0</v>
      </c>
    </row>
    <row r="314" spans="1:25" ht="21" customHeight="1">
      <c r="A314" s="101">
        <v>13</v>
      </c>
      <c r="B314" s="219" t="str">
        <f>CLEAN('البيانات الأساسية'!C19)</f>
        <v/>
      </c>
      <c r="C314" s="88"/>
      <c r="D314" s="38"/>
      <c r="E314" s="38"/>
      <c r="F314" s="38"/>
      <c r="G314" s="39"/>
      <c r="H314" s="40"/>
      <c r="I314" s="41"/>
      <c r="J314" s="41"/>
      <c r="K314" s="41"/>
      <c r="L314" s="42"/>
      <c r="M314" s="43"/>
      <c r="N314" s="60"/>
      <c r="O314" s="62" t="str">
        <f t="shared" si="120"/>
        <v xml:space="preserve"> </v>
      </c>
      <c r="P314" s="208">
        <f t="shared" si="121"/>
        <v>0</v>
      </c>
      <c r="Q314" s="73">
        <f t="shared" si="122"/>
        <v>0</v>
      </c>
      <c r="R314" s="73">
        <f t="shared" si="123"/>
        <v>0</v>
      </c>
      <c r="S314" s="73">
        <f t="shared" si="124"/>
        <v>0</v>
      </c>
      <c r="T314" s="73">
        <f t="shared" si="125"/>
        <v>0</v>
      </c>
      <c r="U314" s="124">
        <f t="shared" si="119"/>
        <v>0</v>
      </c>
      <c r="V314" s="73">
        <f t="shared" si="126"/>
        <v>0</v>
      </c>
      <c r="W314" s="73">
        <f t="shared" si="127"/>
        <v>0</v>
      </c>
      <c r="Y314" s="73">
        <f t="shared" si="128"/>
        <v>0</v>
      </c>
    </row>
    <row r="315" spans="1:25" ht="21" customHeight="1">
      <c r="A315" s="101">
        <v>14</v>
      </c>
      <c r="B315" s="219" t="str">
        <f>CLEAN('البيانات الأساسية'!C20)</f>
        <v/>
      </c>
      <c r="C315" s="87"/>
      <c r="D315" s="34"/>
      <c r="E315" s="34"/>
      <c r="F315" s="34"/>
      <c r="G315" s="35"/>
      <c r="H315" s="33"/>
      <c r="I315" s="34"/>
      <c r="J315" s="34"/>
      <c r="K315" s="34"/>
      <c r="L315" s="35"/>
      <c r="M315" s="36"/>
      <c r="N315" s="59"/>
      <c r="O315" s="15" t="str">
        <f t="shared" si="120"/>
        <v xml:space="preserve"> </v>
      </c>
      <c r="P315" s="208">
        <f t="shared" si="121"/>
        <v>0</v>
      </c>
      <c r="Q315" s="73">
        <f t="shared" si="122"/>
        <v>0</v>
      </c>
      <c r="R315" s="73">
        <f t="shared" si="123"/>
        <v>0</v>
      </c>
      <c r="S315" s="73">
        <f t="shared" si="124"/>
        <v>0</v>
      </c>
      <c r="T315" s="73">
        <f t="shared" si="125"/>
        <v>0</v>
      </c>
      <c r="U315" s="124">
        <f t="shared" si="119"/>
        <v>0</v>
      </c>
      <c r="V315" s="73">
        <f t="shared" si="126"/>
        <v>0</v>
      </c>
      <c r="W315" s="73">
        <f t="shared" si="127"/>
        <v>0</v>
      </c>
      <c r="Y315" s="73">
        <f t="shared" si="128"/>
        <v>0</v>
      </c>
    </row>
    <row r="316" spans="1:25" ht="21" customHeight="1">
      <c r="A316" s="101">
        <v>15</v>
      </c>
      <c r="B316" s="219" t="str">
        <f>CLEAN('البيانات الأساسية'!C21)</f>
        <v/>
      </c>
      <c r="C316" s="88"/>
      <c r="D316" s="38"/>
      <c r="E316" s="38"/>
      <c r="F316" s="38"/>
      <c r="G316" s="39"/>
      <c r="H316" s="40"/>
      <c r="I316" s="41"/>
      <c r="J316" s="41"/>
      <c r="K316" s="41"/>
      <c r="L316" s="42"/>
      <c r="M316" s="43"/>
      <c r="N316" s="60"/>
      <c r="O316" s="62" t="str">
        <f t="shared" si="120"/>
        <v xml:space="preserve"> </v>
      </c>
      <c r="P316" s="208">
        <f t="shared" si="121"/>
        <v>0</v>
      </c>
      <c r="Q316" s="73">
        <f t="shared" si="122"/>
        <v>0</v>
      </c>
      <c r="R316" s="73">
        <f t="shared" si="123"/>
        <v>0</v>
      </c>
      <c r="S316" s="73">
        <f t="shared" si="124"/>
        <v>0</v>
      </c>
      <c r="T316" s="73">
        <f t="shared" si="125"/>
        <v>0</v>
      </c>
      <c r="U316" s="124">
        <f t="shared" si="119"/>
        <v>0</v>
      </c>
      <c r="V316" s="73">
        <f t="shared" si="126"/>
        <v>0</v>
      </c>
      <c r="W316" s="73">
        <f t="shared" si="127"/>
        <v>0</v>
      </c>
      <c r="Y316" s="73">
        <f t="shared" si="128"/>
        <v>0</v>
      </c>
    </row>
    <row r="317" spans="1:25" ht="21" customHeight="1">
      <c r="A317" s="101">
        <v>16</v>
      </c>
      <c r="B317" s="219" t="str">
        <f>CLEAN('البيانات الأساسية'!C22)</f>
        <v/>
      </c>
      <c r="C317" s="87"/>
      <c r="D317" s="34"/>
      <c r="E317" s="34"/>
      <c r="F317" s="34"/>
      <c r="G317" s="35"/>
      <c r="H317" s="33"/>
      <c r="I317" s="34"/>
      <c r="J317" s="34"/>
      <c r="K317" s="34"/>
      <c r="L317" s="35"/>
      <c r="M317" s="36"/>
      <c r="N317" s="59"/>
      <c r="O317" s="15" t="str">
        <f t="shared" si="120"/>
        <v xml:space="preserve"> </v>
      </c>
      <c r="P317" s="208">
        <f t="shared" si="121"/>
        <v>0</v>
      </c>
      <c r="Q317" s="73">
        <f t="shared" si="122"/>
        <v>0</v>
      </c>
      <c r="R317" s="73">
        <f t="shared" si="123"/>
        <v>0</v>
      </c>
      <c r="S317" s="73">
        <f t="shared" si="124"/>
        <v>0</v>
      </c>
      <c r="T317" s="73">
        <f t="shared" si="125"/>
        <v>0</v>
      </c>
      <c r="U317" s="124">
        <f t="shared" si="119"/>
        <v>0</v>
      </c>
      <c r="V317" s="73">
        <f t="shared" si="126"/>
        <v>0</v>
      </c>
      <c r="W317" s="73">
        <f t="shared" si="127"/>
        <v>0</v>
      </c>
      <c r="Y317" s="73">
        <f t="shared" si="128"/>
        <v>0</v>
      </c>
    </row>
    <row r="318" spans="1:25" ht="21" customHeight="1">
      <c r="A318" s="101">
        <v>17</v>
      </c>
      <c r="B318" s="219" t="str">
        <f>CLEAN('البيانات الأساسية'!C23)</f>
        <v/>
      </c>
      <c r="C318" s="88"/>
      <c r="D318" s="38"/>
      <c r="E318" s="38"/>
      <c r="F318" s="38"/>
      <c r="G318" s="39"/>
      <c r="H318" s="40"/>
      <c r="I318" s="41"/>
      <c r="J318" s="41"/>
      <c r="K318" s="41"/>
      <c r="L318" s="42"/>
      <c r="M318" s="43"/>
      <c r="N318" s="60"/>
      <c r="O318" s="62" t="str">
        <f t="shared" si="120"/>
        <v xml:space="preserve"> </v>
      </c>
      <c r="P318" s="208">
        <f t="shared" si="121"/>
        <v>0</v>
      </c>
      <c r="Q318" s="73">
        <f t="shared" si="122"/>
        <v>0</v>
      </c>
      <c r="R318" s="73">
        <f t="shared" si="123"/>
        <v>0</v>
      </c>
      <c r="S318" s="73">
        <f t="shared" si="124"/>
        <v>0</v>
      </c>
      <c r="T318" s="73">
        <f t="shared" si="125"/>
        <v>0</v>
      </c>
      <c r="U318" s="124">
        <f t="shared" si="119"/>
        <v>0</v>
      </c>
      <c r="V318" s="73">
        <f t="shared" si="126"/>
        <v>0</v>
      </c>
      <c r="W318" s="73">
        <f t="shared" si="127"/>
        <v>0</v>
      </c>
      <c r="Y318" s="73">
        <f t="shared" si="128"/>
        <v>0</v>
      </c>
    </row>
    <row r="319" spans="1:25" ht="21" customHeight="1">
      <c r="A319" s="101">
        <v>18</v>
      </c>
      <c r="B319" s="219" t="str">
        <f>CLEAN('البيانات الأساسية'!C24)</f>
        <v/>
      </c>
      <c r="C319" s="87"/>
      <c r="D319" s="34"/>
      <c r="E319" s="34"/>
      <c r="F319" s="34"/>
      <c r="G319" s="35"/>
      <c r="H319" s="33"/>
      <c r="I319" s="34"/>
      <c r="J319" s="34"/>
      <c r="K319" s="34"/>
      <c r="L319" s="35"/>
      <c r="M319" s="36"/>
      <c r="N319" s="59"/>
      <c r="O319" s="15" t="str">
        <f t="shared" si="120"/>
        <v xml:space="preserve"> </v>
      </c>
      <c r="P319" s="208">
        <f t="shared" si="121"/>
        <v>0</v>
      </c>
      <c r="Q319" s="73">
        <f t="shared" si="122"/>
        <v>0</v>
      </c>
      <c r="R319" s="73">
        <f t="shared" si="123"/>
        <v>0</v>
      </c>
      <c r="S319" s="73">
        <f t="shared" si="124"/>
        <v>0</v>
      </c>
      <c r="T319" s="73">
        <f t="shared" si="125"/>
        <v>0</v>
      </c>
      <c r="U319" s="124">
        <f t="shared" si="119"/>
        <v>0</v>
      </c>
      <c r="V319" s="73">
        <f t="shared" si="126"/>
        <v>0</v>
      </c>
      <c r="W319" s="73">
        <f t="shared" si="127"/>
        <v>0</v>
      </c>
      <c r="Y319" s="73">
        <f t="shared" si="128"/>
        <v>0</v>
      </c>
    </row>
    <row r="320" spans="1:25" ht="21" customHeight="1">
      <c r="A320" s="101">
        <v>19</v>
      </c>
      <c r="B320" s="219" t="str">
        <f>CLEAN('البيانات الأساسية'!C25)</f>
        <v/>
      </c>
      <c r="C320" s="88"/>
      <c r="D320" s="38"/>
      <c r="E320" s="38"/>
      <c r="F320" s="38"/>
      <c r="G320" s="39"/>
      <c r="H320" s="40"/>
      <c r="I320" s="41"/>
      <c r="J320" s="41"/>
      <c r="K320" s="41"/>
      <c r="L320" s="42"/>
      <c r="M320" s="43"/>
      <c r="N320" s="60"/>
      <c r="O320" s="62" t="str">
        <f t="shared" si="120"/>
        <v xml:space="preserve"> </v>
      </c>
      <c r="P320" s="208">
        <f t="shared" si="121"/>
        <v>0</v>
      </c>
      <c r="Q320" s="73">
        <f t="shared" si="122"/>
        <v>0</v>
      </c>
      <c r="R320" s="73">
        <f t="shared" si="123"/>
        <v>0</v>
      </c>
      <c r="S320" s="73">
        <f t="shared" si="124"/>
        <v>0</v>
      </c>
      <c r="T320" s="73">
        <f t="shared" si="125"/>
        <v>0</v>
      </c>
      <c r="U320" s="124">
        <f t="shared" si="119"/>
        <v>0</v>
      </c>
      <c r="V320" s="73">
        <f t="shared" si="126"/>
        <v>0</v>
      </c>
      <c r="W320" s="73">
        <f t="shared" si="127"/>
        <v>0</v>
      </c>
      <c r="Y320" s="73">
        <f t="shared" si="128"/>
        <v>0</v>
      </c>
    </row>
    <row r="321" spans="1:28" ht="21" customHeight="1">
      <c r="A321" s="101">
        <v>20</v>
      </c>
      <c r="B321" s="219" t="str">
        <f>CLEAN('البيانات الأساسية'!C26)</f>
        <v/>
      </c>
      <c r="C321" s="87"/>
      <c r="D321" s="34"/>
      <c r="E321" s="34"/>
      <c r="F321" s="34"/>
      <c r="G321" s="35"/>
      <c r="H321" s="33"/>
      <c r="I321" s="34"/>
      <c r="J321" s="34"/>
      <c r="K321" s="34"/>
      <c r="L321" s="35"/>
      <c r="M321" s="36"/>
      <c r="N321" s="59"/>
      <c r="O321" s="15" t="str">
        <f t="shared" si="120"/>
        <v xml:space="preserve"> </v>
      </c>
      <c r="P321" s="208">
        <f t="shared" si="121"/>
        <v>0</v>
      </c>
      <c r="Q321" s="73">
        <f t="shared" si="122"/>
        <v>0</v>
      </c>
      <c r="R321" s="73">
        <f t="shared" si="123"/>
        <v>0</v>
      </c>
      <c r="S321" s="73">
        <f t="shared" si="124"/>
        <v>0</v>
      </c>
      <c r="T321" s="73">
        <f t="shared" si="125"/>
        <v>0</v>
      </c>
      <c r="U321" s="124">
        <f t="shared" si="119"/>
        <v>0</v>
      </c>
      <c r="V321" s="73">
        <f t="shared" si="126"/>
        <v>0</v>
      </c>
      <c r="W321" s="73">
        <f t="shared" si="127"/>
        <v>0</v>
      </c>
      <c r="Y321" s="73">
        <f t="shared" si="128"/>
        <v>0</v>
      </c>
    </row>
    <row r="322" spans="1:28" ht="21" customHeight="1">
      <c r="A322" s="101">
        <v>21</v>
      </c>
      <c r="B322" s="219" t="str">
        <f>CLEAN('البيانات الأساسية'!C27)</f>
        <v/>
      </c>
      <c r="C322" s="88"/>
      <c r="D322" s="38"/>
      <c r="E322" s="38"/>
      <c r="F322" s="38"/>
      <c r="G322" s="39"/>
      <c r="H322" s="40"/>
      <c r="I322" s="41"/>
      <c r="J322" s="41"/>
      <c r="K322" s="41"/>
      <c r="L322" s="42"/>
      <c r="M322" s="43"/>
      <c r="N322" s="60"/>
      <c r="O322" s="62" t="str">
        <f t="shared" si="120"/>
        <v xml:space="preserve"> </v>
      </c>
      <c r="P322" s="208">
        <f t="shared" si="121"/>
        <v>0</v>
      </c>
      <c r="Q322" s="73">
        <f t="shared" si="122"/>
        <v>0</v>
      </c>
      <c r="R322" s="73">
        <f t="shared" si="123"/>
        <v>0</v>
      </c>
      <c r="S322" s="73">
        <f t="shared" si="124"/>
        <v>0</v>
      </c>
      <c r="T322" s="73">
        <f t="shared" si="125"/>
        <v>0</v>
      </c>
      <c r="U322" s="124">
        <f t="shared" si="119"/>
        <v>0</v>
      </c>
      <c r="V322" s="73">
        <f t="shared" si="126"/>
        <v>0</v>
      </c>
      <c r="W322" s="73">
        <f t="shared" si="127"/>
        <v>0</v>
      </c>
      <c r="Y322" s="73">
        <f t="shared" si="128"/>
        <v>0</v>
      </c>
    </row>
    <row r="323" spans="1:28" ht="21" customHeight="1">
      <c r="A323" s="101">
        <v>22</v>
      </c>
      <c r="B323" s="219" t="str">
        <f>CLEAN('البيانات الأساسية'!C28)</f>
        <v/>
      </c>
      <c r="C323" s="87"/>
      <c r="D323" s="34"/>
      <c r="E323" s="34"/>
      <c r="F323" s="34"/>
      <c r="G323" s="35"/>
      <c r="H323" s="33"/>
      <c r="I323" s="34"/>
      <c r="J323" s="34"/>
      <c r="K323" s="34"/>
      <c r="L323" s="35"/>
      <c r="M323" s="36"/>
      <c r="N323" s="59"/>
      <c r="O323" s="15" t="str">
        <f t="shared" si="120"/>
        <v xml:space="preserve"> </v>
      </c>
      <c r="P323" s="208">
        <f t="shared" si="121"/>
        <v>0</v>
      </c>
      <c r="Q323" s="73">
        <f t="shared" si="122"/>
        <v>0</v>
      </c>
      <c r="R323" s="73">
        <f t="shared" si="123"/>
        <v>0</v>
      </c>
      <c r="S323" s="73">
        <f t="shared" si="124"/>
        <v>0</v>
      </c>
      <c r="T323" s="73">
        <f t="shared" si="125"/>
        <v>0</v>
      </c>
      <c r="U323" s="124">
        <f t="shared" si="119"/>
        <v>0</v>
      </c>
      <c r="V323" s="73">
        <f t="shared" si="126"/>
        <v>0</v>
      </c>
      <c r="W323" s="73">
        <f t="shared" si="127"/>
        <v>0</v>
      </c>
      <c r="Y323" s="73">
        <f t="shared" si="128"/>
        <v>0</v>
      </c>
    </row>
    <row r="324" spans="1:28" ht="21" customHeight="1">
      <c r="A324" s="101">
        <v>23</v>
      </c>
      <c r="B324" s="219" t="str">
        <f>CLEAN('البيانات الأساسية'!C29)</f>
        <v/>
      </c>
      <c r="C324" s="88"/>
      <c r="D324" s="38"/>
      <c r="E324" s="38"/>
      <c r="F324" s="38"/>
      <c r="G324" s="39"/>
      <c r="H324" s="40"/>
      <c r="I324" s="41"/>
      <c r="J324" s="41"/>
      <c r="K324" s="41"/>
      <c r="L324" s="42"/>
      <c r="M324" s="43"/>
      <c r="N324" s="60"/>
      <c r="O324" s="62" t="str">
        <f t="shared" si="120"/>
        <v xml:space="preserve"> </v>
      </c>
      <c r="P324" s="208">
        <f t="shared" si="121"/>
        <v>0</v>
      </c>
      <c r="Q324" s="73">
        <f t="shared" si="122"/>
        <v>0</v>
      </c>
      <c r="R324" s="73">
        <f t="shared" si="123"/>
        <v>0</v>
      </c>
      <c r="S324" s="73">
        <f t="shared" si="124"/>
        <v>0</v>
      </c>
      <c r="T324" s="73">
        <f t="shared" si="125"/>
        <v>0</v>
      </c>
      <c r="U324" s="124">
        <f t="shared" si="119"/>
        <v>0</v>
      </c>
      <c r="V324" s="73">
        <f t="shared" si="126"/>
        <v>0</v>
      </c>
      <c r="W324" s="73">
        <f t="shared" si="127"/>
        <v>0</v>
      </c>
      <c r="Y324" s="73">
        <f t="shared" si="128"/>
        <v>0</v>
      </c>
    </row>
    <row r="325" spans="1:28" ht="21" customHeight="1">
      <c r="A325" s="101">
        <v>24</v>
      </c>
      <c r="B325" s="219" t="str">
        <f>CLEAN('البيانات الأساسية'!C30)</f>
        <v/>
      </c>
      <c r="C325" s="87"/>
      <c r="D325" s="34"/>
      <c r="E325" s="34"/>
      <c r="F325" s="34"/>
      <c r="G325" s="35"/>
      <c r="H325" s="33"/>
      <c r="I325" s="34"/>
      <c r="J325" s="34"/>
      <c r="K325" s="34"/>
      <c r="L325" s="35"/>
      <c r="M325" s="36"/>
      <c r="N325" s="59"/>
      <c r="O325" s="15" t="str">
        <f t="shared" si="120"/>
        <v xml:space="preserve"> </v>
      </c>
      <c r="P325" s="208">
        <f t="shared" si="121"/>
        <v>0</v>
      </c>
      <c r="Q325" s="73">
        <f t="shared" si="122"/>
        <v>0</v>
      </c>
      <c r="R325" s="73">
        <f t="shared" si="123"/>
        <v>0</v>
      </c>
      <c r="S325" s="73">
        <f t="shared" si="124"/>
        <v>0</v>
      </c>
      <c r="T325" s="73">
        <f t="shared" si="125"/>
        <v>0</v>
      </c>
      <c r="U325" s="124">
        <f t="shared" si="119"/>
        <v>0</v>
      </c>
      <c r="V325" s="73">
        <f t="shared" si="126"/>
        <v>0</v>
      </c>
      <c r="W325" s="73">
        <f t="shared" si="127"/>
        <v>0</v>
      </c>
      <c r="Y325" s="73">
        <f t="shared" si="128"/>
        <v>0</v>
      </c>
    </row>
    <row r="326" spans="1:28" s="54" customFormat="1" ht="21" customHeight="1" thickBot="1">
      <c r="A326" s="85">
        <v>25</v>
      </c>
      <c r="B326" s="220" t="str">
        <f>CLEAN('البيانات الأساسية'!C31)</f>
        <v/>
      </c>
      <c r="C326" s="89"/>
      <c r="D326" s="45"/>
      <c r="E326" s="45"/>
      <c r="F326" s="45"/>
      <c r="G326" s="46"/>
      <c r="H326" s="47"/>
      <c r="I326" s="48"/>
      <c r="J326" s="48"/>
      <c r="K326" s="48"/>
      <c r="L326" s="49"/>
      <c r="M326" s="50"/>
      <c r="N326" s="61"/>
      <c r="O326" s="63" t="str">
        <f t="shared" si="120"/>
        <v xml:space="preserve"> </v>
      </c>
      <c r="P326" s="208">
        <f t="shared" si="121"/>
        <v>0</v>
      </c>
      <c r="Q326" s="73">
        <f t="shared" si="122"/>
        <v>0</v>
      </c>
      <c r="R326" s="73">
        <f t="shared" si="123"/>
        <v>0</v>
      </c>
      <c r="S326" s="73">
        <f t="shared" si="124"/>
        <v>0</v>
      </c>
      <c r="T326" s="73">
        <f t="shared" si="125"/>
        <v>0</v>
      </c>
      <c r="U326" s="124">
        <f t="shared" si="119"/>
        <v>0</v>
      </c>
      <c r="V326" s="73">
        <f t="shared" si="126"/>
        <v>0</v>
      </c>
      <c r="W326" s="73">
        <f t="shared" si="127"/>
        <v>0</v>
      </c>
      <c r="X326" s="73"/>
      <c r="Y326" s="73">
        <f t="shared" si="128"/>
        <v>0</v>
      </c>
      <c r="Z326" s="67"/>
      <c r="AB326" s="71"/>
    </row>
    <row r="327" spans="1:28" ht="21" customHeight="1">
      <c r="N327" s="55"/>
    </row>
    <row r="328" spans="1:28" ht="21" customHeight="1">
      <c r="N328" s="55"/>
    </row>
    <row r="329" spans="1:28" ht="21" customHeight="1">
      <c r="N329" s="55"/>
    </row>
    <row r="330" spans="1:28" ht="21" customHeight="1">
      <c r="N330" s="55"/>
    </row>
    <row r="334" spans="1:28" ht="21" customHeight="1" thickBot="1">
      <c r="A334" s="244" t="s">
        <v>49</v>
      </c>
      <c r="B334" s="244"/>
      <c r="C334" s="244"/>
      <c r="D334" s="245" t="str">
        <f>CLEAN('البيانات الأساسية'!C4)</f>
        <v>2ث 1</v>
      </c>
      <c r="E334" s="245"/>
      <c r="F334" s="245"/>
      <c r="G334" s="64" t="s">
        <v>50</v>
      </c>
      <c r="H334" s="64"/>
      <c r="I334" s="245" t="str">
        <f>CLEAN('البيانات الأساسية'!C2)</f>
        <v>الفيزياء2</v>
      </c>
      <c r="J334" s="245"/>
      <c r="K334" s="245"/>
      <c r="L334" s="245"/>
      <c r="M334" s="246" t="s">
        <v>51</v>
      </c>
      <c r="N334" s="246"/>
      <c r="O334" s="209" t="s">
        <v>62</v>
      </c>
    </row>
    <row r="335" spans="1:28" ht="3" customHeight="1" thickBot="1">
      <c r="B335" s="217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26"/>
    </row>
    <row r="336" spans="1:28" ht="21" customHeight="1" thickBot="1">
      <c r="A336" s="247" t="s">
        <v>14</v>
      </c>
      <c r="B336" s="250" t="s">
        <v>7</v>
      </c>
      <c r="C336" s="252" t="s">
        <v>0</v>
      </c>
      <c r="D336" s="253"/>
      <c r="E336" s="253"/>
      <c r="F336" s="253"/>
      <c r="G336" s="254"/>
      <c r="H336" s="255" t="s">
        <v>13</v>
      </c>
      <c r="I336" s="256"/>
      <c r="J336" s="256"/>
      <c r="K336" s="256"/>
      <c r="L336" s="257"/>
      <c r="M336" s="258" t="s">
        <v>1</v>
      </c>
      <c r="N336" s="239" t="s">
        <v>12</v>
      </c>
      <c r="O336" s="241" t="s">
        <v>53</v>
      </c>
    </row>
    <row r="337" spans="1:25" ht="21" customHeight="1">
      <c r="A337" s="248"/>
      <c r="B337" s="251"/>
      <c r="C337" s="5" t="s">
        <v>2</v>
      </c>
      <c r="D337" s="6" t="s">
        <v>3</v>
      </c>
      <c r="E337" s="6" t="s">
        <v>4</v>
      </c>
      <c r="F337" s="6" t="s">
        <v>5</v>
      </c>
      <c r="G337" s="7" t="s">
        <v>6</v>
      </c>
      <c r="H337" s="8" t="s">
        <v>2</v>
      </c>
      <c r="I337" s="9" t="s">
        <v>3</v>
      </c>
      <c r="J337" s="9" t="s">
        <v>4</v>
      </c>
      <c r="K337" s="9" t="s">
        <v>5</v>
      </c>
      <c r="L337" s="10" t="s">
        <v>6</v>
      </c>
      <c r="M337" s="259"/>
      <c r="N337" s="261"/>
      <c r="O337" s="243"/>
    </row>
    <row r="338" spans="1:25" ht="21" customHeight="1" thickBot="1">
      <c r="A338" s="249"/>
      <c r="B338" s="251"/>
      <c r="C338" s="1">
        <v>40918</v>
      </c>
      <c r="D338" s="2">
        <v>40919</v>
      </c>
      <c r="E338" s="2">
        <v>40920</v>
      </c>
      <c r="F338" s="2">
        <v>40921</v>
      </c>
      <c r="G338" s="3">
        <v>40922</v>
      </c>
      <c r="H338" s="1">
        <f>C338</f>
        <v>40918</v>
      </c>
      <c r="I338" s="2">
        <f>D338</f>
        <v>40919</v>
      </c>
      <c r="J338" s="2">
        <f>E338</f>
        <v>40920</v>
      </c>
      <c r="K338" s="2">
        <f>F338</f>
        <v>40921</v>
      </c>
      <c r="L338" s="3">
        <f>G338</f>
        <v>40922</v>
      </c>
      <c r="M338" s="260"/>
      <c r="N338" s="240"/>
      <c r="O338" s="243"/>
      <c r="P338" s="125" t="s">
        <v>86</v>
      </c>
      <c r="Q338" s="69" t="s">
        <v>15</v>
      </c>
      <c r="R338" s="69" t="s">
        <v>16</v>
      </c>
      <c r="S338" s="69" t="s">
        <v>9</v>
      </c>
      <c r="T338" s="69" t="s">
        <v>10</v>
      </c>
      <c r="U338" s="124" t="s">
        <v>85</v>
      </c>
      <c r="V338" s="69" t="s">
        <v>11</v>
      </c>
      <c r="W338" s="73" t="s">
        <v>41</v>
      </c>
      <c r="Y338" s="73" t="s">
        <v>43</v>
      </c>
    </row>
    <row r="339" spans="1:25" ht="21" customHeight="1">
      <c r="A339" s="100">
        <v>1</v>
      </c>
      <c r="B339" s="222" t="str">
        <f>CLEAN('البيانات الأساسية'!C7)</f>
        <v/>
      </c>
      <c r="C339" s="86"/>
      <c r="D339" s="27"/>
      <c r="E339" s="27"/>
      <c r="F339" s="27"/>
      <c r="G339" s="28"/>
      <c r="H339" s="29"/>
      <c r="I339" s="30"/>
      <c r="J339" s="30"/>
      <c r="K339" s="30"/>
      <c r="L339" s="31"/>
      <c r="M339" s="32"/>
      <c r="N339" s="58"/>
      <c r="O339" s="57" t="str">
        <f>IF(C339&gt;=4,"خطأ إدخال حضور",IF(D339&gt;=4,"خطأ إدخال حضور",IF(E339&gt;=4,"خطأ إدخال حضور",IF(F339&gt;=4,"خطأ إدخال حضور",IF(G339&gt;=4,"خطأ إدخال حضور",IF(H339&gt;=6,"خطأ إدخال مشاركة",IF(I339&gt;=6,"خطأ إدخال مشاركة",IF(J339&gt;=6,"خطأ إدخال مشاركة",IF(K339&gt;=6,"خطأ إدخال مشاركة",IF(L339&gt;=6,"خطأ إدخال مشاركة",IF(M339&gt;=3,"خطأ إدخال واجبات",IF(N339&gt;=3,"خطأ إدخال ملف الاعمال"," "))))))))))))</f>
        <v xml:space="preserve"> </v>
      </c>
      <c r="P339" s="208">
        <f>COUNTIF(C339:G339,"=3")</f>
        <v>0</v>
      </c>
      <c r="Q339" s="73">
        <f t="shared" ref="Q339:Q363" si="129">COUNTIF(C339:G339,"=0")</f>
        <v>0</v>
      </c>
      <c r="R339" s="73">
        <f t="shared" ref="R339:R363" si="130">COUNTIF(D339:G339,"=1")</f>
        <v>0</v>
      </c>
      <c r="S339" s="73">
        <f>COUNTIF(C339:G339,"=2")</f>
        <v>0</v>
      </c>
      <c r="T339" s="73">
        <f>COUNTIF(C339:G339,"&gt;1")</f>
        <v>0</v>
      </c>
      <c r="U339" s="124">
        <f t="shared" ref="U339:U363" si="131">COUNTIF(C339:G339,"&gt;=0")</f>
        <v>0</v>
      </c>
      <c r="V339" s="73">
        <f t="shared" ref="V339:V363" si="132">SUM(H339:L339)</f>
        <v>0</v>
      </c>
      <c r="W339" s="73">
        <f>COUNTIF(M339,"&gt;=0")</f>
        <v>0</v>
      </c>
      <c r="Y339" s="73">
        <f t="shared" ref="Y339:Y354" si="133">COUNTIF(N339,"&gt;=0")</f>
        <v>0</v>
      </c>
    </row>
    <row r="340" spans="1:25" ht="21" customHeight="1">
      <c r="A340" s="101">
        <v>2</v>
      </c>
      <c r="B340" s="219" t="str">
        <f>CLEAN('البيانات الأساسية'!C8)</f>
        <v/>
      </c>
      <c r="C340" s="87"/>
      <c r="D340" s="34"/>
      <c r="E340" s="34"/>
      <c r="F340" s="34"/>
      <c r="G340" s="35"/>
      <c r="H340" s="33"/>
      <c r="I340" s="34"/>
      <c r="J340" s="34"/>
      <c r="K340" s="34"/>
      <c r="L340" s="35"/>
      <c r="M340" s="36"/>
      <c r="N340" s="59"/>
      <c r="O340" s="15" t="str">
        <f t="shared" ref="O340:O363" si="134">IF(C340&gt;=4,"خطأ إدخال حضور",IF(D340&gt;=4,"خطأ إدخال حضور",IF(E340&gt;=4,"خطأ إدخال حضور",IF(F340&gt;=4,"خطأ إدخال حضور",IF(G340&gt;=4,"خطأ إدخال حضور",IF(H340&gt;=6,"خطأ إدخال مشاركة",IF(I340&gt;=6,"خطأ إدخال مشاركة",IF(J340&gt;=6,"خطأ إدخال مشاركة",IF(K340&gt;=6,"خطأ إدخال مشاركة",IF(L340&gt;=6,"خطأ إدخال مشاركة",IF(M340&gt;=3,"خطأ إدخال واجبات",IF(N340&gt;=3,"خطأ إدخال ملف الاعمال"," "))))))))))))</f>
        <v xml:space="preserve"> </v>
      </c>
      <c r="P340" s="208">
        <f t="shared" ref="P340:P363" si="135">COUNTIF(C340:G340,"=3")</f>
        <v>0</v>
      </c>
      <c r="Q340" s="73">
        <f t="shared" si="129"/>
        <v>0</v>
      </c>
      <c r="R340" s="73">
        <f t="shared" si="130"/>
        <v>0</v>
      </c>
      <c r="S340" s="73">
        <f t="shared" ref="S340:S363" si="136">COUNTIF(C340:G340,"=2")</f>
        <v>0</v>
      </c>
      <c r="T340" s="73">
        <f t="shared" ref="T340:T363" si="137">COUNTIF(C340:G340,"&gt;1")</f>
        <v>0</v>
      </c>
      <c r="U340" s="124">
        <f t="shared" si="131"/>
        <v>0</v>
      </c>
      <c r="V340" s="73">
        <f t="shared" si="132"/>
        <v>0</v>
      </c>
      <c r="W340" s="73">
        <f t="shared" ref="W340:W363" si="138">COUNTIF(M340,"&gt;=0")</f>
        <v>0</v>
      </c>
      <c r="Y340" s="73">
        <f t="shared" si="133"/>
        <v>0</v>
      </c>
    </row>
    <row r="341" spans="1:25" ht="21" customHeight="1">
      <c r="A341" s="101">
        <v>3</v>
      </c>
      <c r="B341" s="219" t="str">
        <f>CLEAN('البيانات الأساسية'!C9)</f>
        <v/>
      </c>
      <c r="C341" s="88"/>
      <c r="D341" s="38"/>
      <c r="E341" s="38"/>
      <c r="F341" s="38"/>
      <c r="G341" s="39"/>
      <c r="H341" s="40"/>
      <c r="I341" s="41"/>
      <c r="J341" s="41"/>
      <c r="K341" s="41"/>
      <c r="L341" s="42"/>
      <c r="M341" s="43"/>
      <c r="N341" s="60"/>
      <c r="O341" s="62" t="str">
        <f t="shared" si="134"/>
        <v xml:space="preserve"> </v>
      </c>
      <c r="P341" s="208">
        <f t="shared" si="135"/>
        <v>0</v>
      </c>
      <c r="Q341" s="73">
        <f t="shared" si="129"/>
        <v>0</v>
      </c>
      <c r="R341" s="73">
        <f t="shared" si="130"/>
        <v>0</v>
      </c>
      <c r="S341" s="73">
        <f t="shared" si="136"/>
        <v>0</v>
      </c>
      <c r="T341" s="73">
        <f t="shared" si="137"/>
        <v>0</v>
      </c>
      <c r="U341" s="124">
        <f t="shared" si="131"/>
        <v>0</v>
      </c>
      <c r="V341" s="73">
        <f t="shared" si="132"/>
        <v>0</v>
      </c>
      <c r="W341" s="73">
        <f t="shared" si="138"/>
        <v>0</v>
      </c>
      <c r="Y341" s="73">
        <f t="shared" si="133"/>
        <v>0</v>
      </c>
    </row>
    <row r="342" spans="1:25" ht="21" customHeight="1">
      <c r="A342" s="101">
        <v>4</v>
      </c>
      <c r="B342" s="219" t="str">
        <f>CLEAN('البيانات الأساسية'!C10)</f>
        <v/>
      </c>
      <c r="C342" s="87"/>
      <c r="D342" s="34"/>
      <c r="E342" s="34"/>
      <c r="F342" s="34"/>
      <c r="G342" s="35"/>
      <c r="H342" s="33"/>
      <c r="I342" s="34"/>
      <c r="J342" s="34"/>
      <c r="K342" s="34"/>
      <c r="L342" s="35"/>
      <c r="M342" s="36"/>
      <c r="N342" s="59"/>
      <c r="O342" s="15" t="str">
        <f t="shared" si="134"/>
        <v xml:space="preserve"> </v>
      </c>
      <c r="P342" s="208">
        <f t="shared" si="135"/>
        <v>0</v>
      </c>
      <c r="Q342" s="73">
        <f t="shared" si="129"/>
        <v>0</v>
      </c>
      <c r="R342" s="73">
        <f t="shared" si="130"/>
        <v>0</v>
      </c>
      <c r="S342" s="73">
        <f t="shared" si="136"/>
        <v>0</v>
      </c>
      <c r="T342" s="73">
        <f t="shared" si="137"/>
        <v>0</v>
      </c>
      <c r="U342" s="124">
        <f t="shared" si="131"/>
        <v>0</v>
      </c>
      <c r="V342" s="73">
        <f t="shared" si="132"/>
        <v>0</v>
      </c>
      <c r="W342" s="73">
        <f t="shared" si="138"/>
        <v>0</v>
      </c>
      <c r="Y342" s="73">
        <f t="shared" si="133"/>
        <v>0</v>
      </c>
    </row>
    <row r="343" spans="1:25" ht="21" customHeight="1">
      <c r="A343" s="101">
        <v>5</v>
      </c>
      <c r="B343" s="219" t="str">
        <f>CLEAN('البيانات الأساسية'!C11)</f>
        <v/>
      </c>
      <c r="C343" s="88"/>
      <c r="D343" s="38"/>
      <c r="E343" s="38"/>
      <c r="F343" s="38"/>
      <c r="G343" s="39"/>
      <c r="H343" s="40"/>
      <c r="I343" s="41"/>
      <c r="J343" s="41"/>
      <c r="K343" s="41"/>
      <c r="L343" s="42"/>
      <c r="M343" s="43"/>
      <c r="N343" s="60"/>
      <c r="O343" s="62" t="str">
        <f t="shared" si="134"/>
        <v xml:space="preserve"> </v>
      </c>
      <c r="P343" s="208">
        <f t="shared" si="135"/>
        <v>0</v>
      </c>
      <c r="Q343" s="73">
        <f t="shared" si="129"/>
        <v>0</v>
      </c>
      <c r="R343" s="73">
        <f t="shared" si="130"/>
        <v>0</v>
      </c>
      <c r="S343" s="73">
        <f t="shared" si="136"/>
        <v>0</v>
      </c>
      <c r="T343" s="73">
        <f t="shared" si="137"/>
        <v>0</v>
      </c>
      <c r="U343" s="124">
        <f t="shared" si="131"/>
        <v>0</v>
      </c>
      <c r="V343" s="73">
        <f t="shared" si="132"/>
        <v>0</v>
      </c>
      <c r="W343" s="73">
        <f t="shared" si="138"/>
        <v>0</v>
      </c>
      <c r="Y343" s="73">
        <f t="shared" si="133"/>
        <v>0</v>
      </c>
    </row>
    <row r="344" spans="1:25" ht="21" customHeight="1">
      <c r="A344" s="101">
        <v>6</v>
      </c>
      <c r="B344" s="219" t="str">
        <f>CLEAN('البيانات الأساسية'!C12)</f>
        <v/>
      </c>
      <c r="C344" s="87"/>
      <c r="D344" s="34"/>
      <c r="E344" s="34"/>
      <c r="F344" s="34"/>
      <c r="G344" s="35"/>
      <c r="H344" s="33"/>
      <c r="I344" s="34"/>
      <c r="J344" s="34"/>
      <c r="K344" s="34"/>
      <c r="L344" s="35"/>
      <c r="M344" s="36"/>
      <c r="N344" s="59"/>
      <c r="O344" s="15" t="str">
        <f t="shared" si="134"/>
        <v xml:space="preserve"> </v>
      </c>
      <c r="P344" s="208">
        <f t="shared" si="135"/>
        <v>0</v>
      </c>
      <c r="Q344" s="73">
        <f t="shared" si="129"/>
        <v>0</v>
      </c>
      <c r="R344" s="73">
        <f t="shared" si="130"/>
        <v>0</v>
      </c>
      <c r="S344" s="73">
        <f t="shared" si="136"/>
        <v>0</v>
      </c>
      <c r="T344" s="73">
        <f t="shared" si="137"/>
        <v>0</v>
      </c>
      <c r="U344" s="124">
        <f t="shared" si="131"/>
        <v>0</v>
      </c>
      <c r="V344" s="73">
        <f t="shared" si="132"/>
        <v>0</v>
      </c>
      <c r="W344" s="73">
        <f t="shared" si="138"/>
        <v>0</v>
      </c>
      <c r="Y344" s="73">
        <f t="shared" si="133"/>
        <v>0</v>
      </c>
    </row>
    <row r="345" spans="1:25" ht="21" customHeight="1">
      <c r="A345" s="101">
        <v>7</v>
      </c>
      <c r="B345" s="219" t="str">
        <f>CLEAN('البيانات الأساسية'!C13)</f>
        <v/>
      </c>
      <c r="C345" s="88"/>
      <c r="D345" s="38"/>
      <c r="E345" s="38"/>
      <c r="F345" s="38"/>
      <c r="G345" s="39"/>
      <c r="H345" s="40"/>
      <c r="I345" s="41"/>
      <c r="J345" s="41"/>
      <c r="K345" s="41"/>
      <c r="L345" s="42"/>
      <c r="M345" s="43"/>
      <c r="N345" s="60"/>
      <c r="O345" s="62" t="str">
        <f t="shared" si="134"/>
        <v xml:space="preserve"> </v>
      </c>
      <c r="P345" s="208">
        <f t="shared" si="135"/>
        <v>0</v>
      </c>
      <c r="Q345" s="73">
        <f t="shared" si="129"/>
        <v>0</v>
      </c>
      <c r="R345" s="73">
        <f t="shared" si="130"/>
        <v>0</v>
      </c>
      <c r="S345" s="73">
        <f t="shared" si="136"/>
        <v>0</v>
      </c>
      <c r="T345" s="73">
        <f t="shared" si="137"/>
        <v>0</v>
      </c>
      <c r="U345" s="124">
        <f t="shared" si="131"/>
        <v>0</v>
      </c>
      <c r="V345" s="73">
        <f t="shared" si="132"/>
        <v>0</v>
      </c>
      <c r="W345" s="73">
        <f t="shared" si="138"/>
        <v>0</v>
      </c>
      <c r="Y345" s="73">
        <f t="shared" si="133"/>
        <v>0</v>
      </c>
    </row>
    <row r="346" spans="1:25" ht="21" customHeight="1">
      <c r="A346" s="101">
        <v>8</v>
      </c>
      <c r="B346" s="219" t="str">
        <f>CLEAN('البيانات الأساسية'!C14)</f>
        <v/>
      </c>
      <c r="C346" s="87"/>
      <c r="D346" s="34"/>
      <c r="E346" s="34"/>
      <c r="F346" s="34"/>
      <c r="G346" s="35"/>
      <c r="H346" s="33"/>
      <c r="I346" s="34"/>
      <c r="J346" s="34"/>
      <c r="K346" s="34"/>
      <c r="L346" s="35"/>
      <c r="M346" s="36"/>
      <c r="N346" s="59"/>
      <c r="O346" s="15" t="str">
        <f t="shared" si="134"/>
        <v xml:space="preserve"> </v>
      </c>
      <c r="P346" s="208">
        <f t="shared" si="135"/>
        <v>0</v>
      </c>
      <c r="Q346" s="73">
        <f t="shared" si="129"/>
        <v>0</v>
      </c>
      <c r="R346" s="73">
        <f t="shared" si="130"/>
        <v>0</v>
      </c>
      <c r="S346" s="73">
        <f t="shared" si="136"/>
        <v>0</v>
      </c>
      <c r="T346" s="73">
        <f t="shared" si="137"/>
        <v>0</v>
      </c>
      <c r="U346" s="124">
        <f t="shared" si="131"/>
        <v>0</v>
      </c>
      <c r="V346" s="73">
        <f t="shared" si="132"/>
        <v>0</v>
      </c>
      <c r="W346" s="73">
        <f t="shared" si="138"/>
        <v>0</v>
      </c>
      <c r="Y346" s="73">
        <f t="shared" si="133"/>
        <v>0</v>
      </c>
    </row>
    <row r="347" spans="1:25" ht="21" customHeight="1">
      <c r="A347" s="101">
        <v>9</v>
      </c>
      <c r="B347" s="219" t="str">
        <f>CLEAN('البيانات الأساسية'!C15)</f>
        <v/>
      </c>
      <c r="C347" s="88"/>
      <c r="D347" s="38"/>
      <c r="E347" s="38"/>
      <c r="F347" s="38"/>
      <c r="G347" s="39"/>
      <c r="H347" s="40"/>
      <c r="I347" s="41"/>
      <c r="J347" s="41"/>
      <c r="K347" s="41"/>
      <c r="L347" s="42"/>
      <c r="M347" s="43"/>
      <c r="N347" s="60"/>
      <c r="O347" s="62" t="str">
        <f t="shared" si="134"/>
        <v xml:space="preserve"> </v>
      </c>
      <c r="P347" s="208">
        <f t="shared" si="135"/>
        <v>0</v>
      </c>
      <c r="Q347" s="73">
        <f t="shared" si="129"/>
        <v>0</v>
      </c>
      <c r="R347" s="73">
        <f t="shared" si="130"/>
        <v>0</v>
      </c>
      <c r="S347" s="73">
        <f t="shared" si="136"/>
        <v>0</v>
      </c>
      <c r="T347" s="73">
        <f t="shared" si="137"/>
        <v>0</v>
      </c>
      <c r="U347" s="124">
        <f t="shared" si="131"/>
        <v>0</v>
      </c>
      <c r="V347" s="73">
        <f t="shared" si="132"/>
        <v>0</v>
      </c>
      <c r="W347" s="73">
        <f t="shared" si="138"/>
        <v>0</v>
      </c>
      <c r="Y347" s="73">
        <f t="shared" si="133"/>
        <v>0</v>
      </c>
    </row>
    <row r="348" spans="1:25" ht="21" customHeight="1">
      <c r="A348" s="101">
        <v>10</v>
      </c>
      <c r="B348" s="219" t="str">
        <f>CLEAN('البيانات الأساسية'!C16)</f>
        <v/>
      </c>
      <c r="C348" s="87"/>
      <c r="D348" s="34"/>
      <c r="E348" s="34"/>
      <c r="F348" s="34"/>
      <c r="G348" s="35"/>
      <c r="H348" s="33"/>
      <c r="I348" s="34"/>
      <c r="J348" s="34"/>
      <c r="K348" s="34"/>
      <c r="L348" s="35"/>
      <c r="M348" s="36"/>
      <c r="N348" s="59"/>
      <c r="O348" s="15" t="str">
        <f t="shared" si="134"/>
        <v xml:space="preserve"> </v>
      </c>
      <c r="P348" s="208">
        <f t="shared" si="135"/>
        <v>0</v>
      </c>
      <c r="Q348" s="73">
        <f t="shared" si="129"/>
        <v>0</v>
      </c>
      <c r="R348" s="73">
        <f t="shared" si="130"/>
        <v>0</v>
      </c>
      <c r="S348" s="73">
        <f t="shared" si="136"/>
        <v>0</v>
      </c>
      <c r="T348" s="73">
        <f t="shared" si="137"/>
        <v>0</v>
      </c>
      <c r="U348" s="124">
        <f t="shared" si="131"/>
        <v>0</v>
      </c>
      <c r="V348" s="73">
        <f t="shared" si="132"/>
        <v>0</v>
      </c>
      <c r="W348" s="73">
        <f t="shared" si="138"/>
        <v>0</v>
      </c>
      <c r="Y348" s="73">
        <f t="shared" si="133"/>
        <v>0</v>
      </c>
    </row>
    <row r="349" spans="1:25" ht="21" customHeight="1">
      <c r="A349" s="101">
        <v>11</v>
      </c>
      <c r="B349" s="219" t="str">
        <f>CLEAN('البيانات الأساسية'!C17)</f>
        <v/>
      </c>
      <c r="C349" s="88"/>
      <c r="D349" s="38"/>
      <c r="E349" s="38"/>
      <c r="F349" s="38"/>
      <c r="G349" s="39"/>
      <c r="H349" s="40"/>
      <c r="I349" s="41"/>
      <c r="J349" s="41"/>
      <c r="K349" s="41"/>
      <c r="L349" s="42"/>
      <c r="M349" s="43"/>
      <c r="N349" s="60"/>
      <c r="O349" s="62" t="str">
        <f t="shared" si="134"/>
        <v xml:space="preserve"> </v>
      </c>
      <c r="P349" s="208">
        <f t="shared" si="135"/>
        <v>0</v>
      </c>
      <c r="Q349" s="73">
        <f t="shared" si="129"/>
        <v>0</v>
      </c>
      <c r="R349" s="73">
        <f t="shared" si="130"/>
        <v>0</v>
      </c>
      <c r="S349" s="73">
        <f t="shared" si="136"/>
        <v>0</v>
      </c>
      <c r="T349" s="73">
        <f t="shared" si="137"/>
        <v>0</v>
      </c>
      <c r="U349" s="124">
        <f t="shared" si="131"/>
        <v>0</v>
      </c>
      <c r="V349" s="73">
        <f t="shared" si="132"/>
        <v>0</v>
      </c>
      <c r="W349" s="73">
        <f t="shared" si="138"/>
        <v>0</v>
      </c>
      <c r="Y349" s="73">
        <f t="shared" si="133"/>
        <v>0</v>
      </c>
    </row>
    <row r="350" spans="1:25" ht="21" customHeight="1">
      <c r="A350" s="101">
        <v>12</v>
      </c>
      <c r="B350" s="219" t="str">
        <f>CLEAN('البيانات الأساسية'!C18)</f>
        <v/>
      </c>
      <c r="C350" s="87"/>
      <c r="D350" s="34"/>
      <c r="E350" s="34"/>
      <c r="F350" s="34"/>
      <c r="G350" s="35"/>
      <c r="H350" s="33"/>
      <c r="I350" s="34"/>
      <c r="J350" s="34"/>
      <c r="K350" s="34"/>
      <c r="L350" s="35"/>
      <c r="M350" s="36"/>
      <c r="N350" s="59"/>
      <c r="O350" s="15" t="str">
        <f t="shared" si="134"/>
        <v xml:space="preserve"> </v>
      </c>
      <c r="P350" s="208">
        <f t="shared" si="135"/>
        <v>0</v>
      </c>
      <c r="Q350" s="73">
        <f t="shared" si="129"/>
        <v>0</v>
      </c>
      <c r="R350" s="73">
        <f t="shared" si="130"/>
        <v>0</v>
      </c>
      <c r="S350" s="73">
        <f t="shared" si="136"/>
        <v>0</v>
      </c>
      <c r="T350" s="73">
        <f t="shared" si="137"/>
        <v>0</v>
      </c>
      <c r="U350" s="124">
        <f t="shared" si="131"/>
        <v>0</v>
      </c>
      <c r="V350" s="73">
        <f t="shared" si="132"/>
        <v>0</v>
      </c>
      <c r="W350" s="73">
        <f t="shared" si="138"/>
        <v>0</v>
      </c>
      <c r="Y350" s="73">
        <f t="shared" si="133"/>
        <v>0</v>
      </c>
    </row>
    <row r="351" spans="1:25" ht="21" customHeight="1">
      <c r="A351" s="101">
        <v>13</v>
      </c>
      <c r="B351" s="219" t="str">
        <f>CLEAN('البيانات الأساسية'!C19)</f>
        <v/>
      </c>
      <c r="C351" s="88"/>
      <c r="D351" s="38"/>
      <c r="E351" s="38"/>
      <c r="F351" s="38"/>
      <c r="G351" s="39"/>
      <c r="H351" s="40"/>
      <c r="I351" s="41"/>
      <c r="J351" s="41"/>
      <c r="K351" s="41"/>
      <c r="L351" s="42"/>
      <c r="M351" s="43"/>
      <c r="N351" s="60"/>
      <c r="O351" s="62" t="str">
        <f t="shared" si="134"/>
        <v xml:space="preserve"> </v>
      </c>
      <c r="P351" s="208">
        <f t="shared" si="135"/>
        <v>0</v>
      </c>
      <c r="Q351" s="73">
        <f t="shared" si="129"/>
        <v>0</v>
      </c>
      <c r="R351" s="73">
        <f t="shared" si="130"/>
        <v>0</v>
      </c>
      <c r="S351" s="73">
        <f t="shared" si="136"/>
        <v>0</v>
      </c>
      <c r="T351" s="73">
        <f t="shared" si="137"/>
        <v>0</v>
      </c>
      <c r="U351" s="124">
        <f t="shared" si="131"/>
        <v>0</v>
      </c>
      <c r="V351" s="73">
        <f t="shared" si="132"/>
        <v>0</v>
      </c>
      <c r="W351" s="73">
        <f t="shared" si="138"/>
        <v>0</v>
      </c>
      <c r="Y351" s="73">
        <f t="shared" si="133"/>
        <v>0</v>
      </c>
    </row>
    <row r="352" spans="1:25" ht="21" customHeight="1">
      <c r="A352" s="101">
        <v>14</v>
      </c>
      <c r="B352" s="219" t="str">
        <f>CLEAN('البيانات الأساسية'!C20)</f>
        <v/>
      </c>
      <c r="C352" s="87"/>
      <c r="D352" s="34"/>
      <c r="E352" s="34"/>
      <c r="F352" s="34"/>
      <c r="G352" s="35"/>
      <c r="H352" s="33"/>
      <c r="I352" s="34"/>
      <c r="J352" s="34"/>
      <c r="K352" s="34"/>
      <c r="L352" s="35"/>
      <c r="M352" s="36"/>
      <c r="N352" s="59"/>
      <c r="O352" s="15" t="str">
        <f t="shared" si="134"/>
        <v xml:space="preserve"> </v>
      </c>
      <c r="P352" s="208">
        <f t="shared" si="135"/>
        <v>0</v>
      </c>
      <c r="Q352" s="73">
        <f t="shared" si="129"/>
        <v>0</v>
      </c>
      <c r="R352" s="73">
        <f t="shared" si="130"/>
        <v>0</v>
      </c>
      <c r="S352" s="73">
        <f t="shared" si="136"/>
        <v>0</v>
      </c>
      <c r="T352" s="73">
        <f t="shared" si="137"/>
        <v>0</v>
      </c>
      <c r="U352" s="124">
        <f t="shared" si="131"/>
        <v>0</v>
      </c>
      <c r="V352" s="73">
        <f t="shared" si="132"/>
        <v>0</v>
      </c>
      <c r="W352" s="73">
        <f t="shared" si="138"/>
        <v>0</v>
      </c>
      <c r="Y352" s="73">
        <f t="shared" si="133"/>
        <v>0</v>
      </c>
    </row>
    <row r="353" spans="1:28" ht="21" customHeight="1">
      <c r="A353" s="101">
        <v>15</v>
      </c>
      <c r="B353" s="219" t="str">
        <f>CLEAN('البيانات الأساسية'!C21)</f>
        <v/>
      </c>
      <c r="C353" s="88"/>
      <c r="D353" s="38"/>
      <c r="E353" s="38"/>
      <c r="F353" s="38"/>
      <c r="G353" s="39"/>
      <c r="H353" s="40"/>
      <c r="I353" s="41"/>
      <c r="J353" s="41"/>
      <c r="K353" s="41"/>
      <c r="L353" s="42"/>
      <c r="M353" s="43"/>
      <c r="N353" s="60"/>
      <c r="O353" s="62" t="str">
        <f t="shared" si="134"/>
        <v xml:space="preserve"> </v>
      </c>
      <c r="P353" s="208">
        <f t="shared" si="135"/>
        <v>0</v>
      </c>
      <c r="Q353" s="73">
        <f t="shared" si="129"/>
        <v>0</v>
      </c>
      <c r="R353" s="73">
        <f t="shared" si="130"/>
        <v>0</v>
      </c>
      <c r="S353" s="73">
        <f t="shared" si="136"/>
        <v>0</v>
      </c>
      <c r="T353" s="73">
        <f t="shared" si="137"/>
        <v>0</v>
      </c>
      <c r="U353" s="124">
        <f t="shared" si="131"/>
        <v>0</v>
      </c>
      <c r="V353" s="73">
        <f t="shared" si="132"/>
        <v>0</v>
      </c>
      <c r="W353" s="73">
        <f t="shared" si="138"/>
        <v>0</v>
      </c>
      <c r="Y353" s="73">
        <f t="shared" si="133"/>
        <v>0</v>
      </c>
    </row>
    <row r="354" spans="1:28" ht="21" customHeight="1">
      <c r="A354" s="101">
        <v>16</v>
      </c>
      <c r="B354" s="219" t="str">
        <f>CLEAN('البيانات الأساسية'!C22)</f>
        <v/>
      </c>
      <c r="C354" s="87"/>
      <c r="D354" s="34"/>
      <c r="E354" s="34"/>
      <c r="F354" s="34"/>
      <c r="G354" s="35"/>
      <c r="H354" s="33"/>
      <c r="I354" s="34"/>
      <c r="J354" s="34"/>
      <c r="K354" s="34"/>
      <c r="L354" s="35"/>
      <c r="M354" s="36"/>
      <c r="N354" s="59"/>
      <c r="O354" s="15" t="str">
        <f t="shared" si="134"/>
        <v xml:space="preserve"> </v>
      </c>
      <c r="P354" s="208">
        <f t="shared" si="135"/>
        <v>0</v>
      </c>
      <c r="Q354" s="73">
        <f t="shared" si="129"/>
        <v>0</v>
      </c>
      <c r="R354" s="73">
        <f t="shared" si="130"/>
        <v>0</v>
      </c>
      <c r="S354" s="73">
        <f t="shared" si="136"/>
        <v>0</v>
      </c>
      <c r="T354" s="73">
        <f t="shared" si="137"/>
        <v>0</v>
      </c>
      <c r="U354" s="124">
        <f t="shared" si="131"/>
        <v>0</v>
      </c>
      <c r="V354" s="73">
        <f t="shared" si="132"/>
        <v>0</v>
      </c>
      <c r="W354" s="73">
        <f t="shared" si="138"/>
        <v>0</v>
      </c>
      <c r="Y354" s="73">
        <f t="shared" si="133"/>
        <v>0</v>
      </c>
    </row>
    <row r="355" spans="1:28" ht="21" customHeight="1">
      <c r="A355" s="101">
        <v>17</v>
      </c>
      <c r="B355" s="219" t="str">
        <f>CLEAN('البيانات الأساسية'!C23)</f>
        <v/>
      </c>
      <c r="C355" s="88"/>
      <c r="D355" s="38"/>
      <c r="E355" s="38"/>
      <c r="F355" s="38"/>
      <c r="G355" s="39"/>
      <c r="H355" s="40"/>
      <c r="I355" s="41"/>
      <c r="J355" s="41"/>
      <c r="K355" s="41"/>
      <c r="L355" s="42"/>
      <c r="M355" s="43"/>
      <c r="N355" s="60"/>
      <c r="O355" s="62" t="str">
        <f t="shared" si="134"/>
        <v xml:space="preserve"> </v>
      </c>
      <c r="P355" s="208">
        <f t="shared" si="135"/>
        <v>0</v>
      </c>
      <c r="Q355" s="73">
        <f t="shared" si="129"/>
        <v>0</v>
      </c>
      <c r="R355" s="73">
        <f t="shared" si="130"/>
        <v>0</v>
      </c>
      <c r="S355" s="73">
        <f t="shared" si="136"/>
        <v>0</v>
      </c>
      <c r="T355" s="73">
        <f t="shared" si="137"/>
        <v>0</v>
      </c>
      <c r="U355" s="124">
        <f t="shared" si="131"/>
        <v>0</v>
      </c>
      <c r="V355" s="73">
        <f t="shared" si="132"/>
        <v>0</v>
      </c>
      <c r="W355" s="73">
        <f t="shared" si="138"/>
        <v>0</v>
      </c>
      <c r="Y355" s="73">
        <f t="shared" ref="Y355:Y363" si="139">COUNTIF(N355,"&gt;=0")</f>
        <v>0</v>
      </c>
    </row>
    <row r="356" spans="1:28" ht="21" customHeight="1">
      <c r="A356" s="101">
        <v>18</v>
      </c>
      <c r="B356" s="219" t="str">
        <f>CLEAN('البيانات الأساسية'!C24)</f>
        <v/>
      </c>
      <c r="C356" s="87"/>
      <c r="D356" s="34"/>
      <c r="E356" s="34"/>
      <c r="F356" s="34"/>
      <c r="G356" s="35"/>
      <c r="H356" s="33"/>
      <c r="I356" s="34"/>
      <c r="J356" s="34"/>
      <c r="K356" s="34"/>
      <c r="L356" s="35"/>
      <c r="M356" s="36"/>
      <c r="N356" s="59"/>
      <c r="O356" s="15" t="str">
        <f t="shared" si="134"/>
        <v xml:space="preserve"> </v>
      </c>
      <c r="P356" s="208">
        <f t="shared" si="135"/>
        <v>0</v>
      </c>
      <c r="Q356" s="73">
        <f t="shared" si="129"/>
        <v>0</v>
      </c>
      <c r="R356" s="73">
        <f t="shared" si="130"/>
        <v>0</v>
      </c>
      <c r="S356" s="73">
        <f t="shared" si="136"/>
        <v>0</v>
      </c>
      <c r="T356" s="73">
        <f t="shared" si="137"/>
        <v>0</v>
      </c>
      <c r="U356" s="124">
        <f t="shared" si="131"/>
        <v>0</v>
      </c>
      <c r="V356" s="73">
        <f t="shared" si="132"/>
        <v>0</v>
      </c>
      <c r="W356" s="73">
        <f t="shared" si="138"/>
        <v>0</v>
      </c>
      <c r="Y356" s="73">
        <f t="shared" si="139"/>
        <v>0</v>
      </c>
    </row>
    <row r="357" spans="1:28" ht="21" customHeight="1">
      <c r="A357" s="101">
        <v>19</v>
      </c>
      <c r="B357" s="219" t="str">
        <f>CLEAN('البيانات الأساسية'!C25)</f>
        <v/>
      </c>
      <c r="C357" s="88"/>
      <c r="D357" s="38"/>
      <c r="E357" s="38"/>
      <c r="F357" s="38"/>
      <c r="G357" s="39"/>
      <c r="H357" s="40"/>
      <c r="I357" s="41"/>
      <c r="J357" s="41"/>
      <c r="K357" s="41"/>
      <c r="L357" s="42"/>
      <c r="M357" s="43"/>
      <c r="N357" s="60"/>
      <c r="O357" s="62" t="str">
        <f t="shared" si="134"/>
        <v xml:space="preserve"> </v>
      </c>
      <c r="P357" s="208">
        <f t="shared" si="135"/>
        <v>0</v>
      </c>
      <c r="Q357" s="73">
        <f t="shared" si="129"/>
        <v>0</v>
      </c>
      <c r="R357" s="73">
        <f t="shared" si="130"/>
        <v>0</v>
      </c>
      <c r="S357" s="73">
        <f t="shared" si="136"/>
        <v>0</v>
      </c>
      <c r="T357" s="73">
        <f t="shared" si="137"/>
        <v>0</v>
      </c>
      <c r="U357" s="124">
        <f t="shared" si="131"/>
        <v>0</v>
      </c>
      <c r="V357" s="73">
        <f t="shared" si="132"/>
        <v>0</v>
      </c>
      <c r="W357" s="73">
        <f t="shared" si="138"/>
        <v>0</v>
      </c>
      <c r="Y357" s="73">
        <f t="shared" si="139"/>
        <v>0</v>
      </c>
    </row>
    <row r="358" spans="1:28" ht="21" customHeight="1">
      <c r="A358" s="101">
        <v>20</v>
      </c>
      <c r="B358" s="219" t="str">
        <f>CLEAN('البيانات الأساسية'!C26)</f>
        <v/>
      </c>
      <c r="C358" s="87"/>
      <c r="D358" s="34"/>
      <c r="E358" s="34"/>
      <c r="F358" s="34"/>
      <c r="G358" s="35"/>
      <c r="H358" s="33"/>
      <c r="I358" s="34"/>
      <c r="J358" s="34"/>
      <c r="K358" s="34"/>
      <c r="L358" s="35"/>
      <c r="M358" s="36"/>
      <c r="N358" s="59"/>
      <c r="O358" s="15" t="str">
        <f t="shared" si="134"/>
        <v xml:space="preserve"> </v>
      </c>
      <c r="P358" s="208">
        <f t="shared" si="135"/>
        <v>0</v>
      </c>
      <c r="Q358" s="73">
        <f t="shared" si="129"/>
        <v>0</v>
      </c>
      <c r="R358" s="73">
        <f t="shared" si="130"/>
        <v>0</v>
      </c>
      <c r="S358" s="73">
        <f t="shared" si="136"/>
        <v>0</v>
      </c>
      <c r="T358" s="73">
        <f t="shared" si="137"/>
        <v>0</v>
      </c>
      <c r="U358" s="124">
        <f t="shared" si="131"/>
        <v>0</v>
      </c>
      <c r="V358" s="73">
        <f t="shared" si="132"/>
        <v>0</v>
      </c>
      <c r="W358" s="73">
        <f t="shared" si="138"/>
        <v>0</v>
      </c>
      <c r="Y358" s="73">
        <f t="shared" si="139"/>
        <v>0</v>
      </c>
    </row>
    <row r="359" spans="1:28" ht="21" customHeight="1">
      <c r="A359" s="101">
        <v>21</v>
      </c>
      <c r="B359" s="219" t="str">
        <f>CLEAN('البيانات الأساسية'!C27)</f>
        <v/>
      </c>
      <c r="C359" s="88"/>
      <c r="D359" s="38"/>
      <c r="E359" s="38"/>
      <c r="F359" s="38"/>
      <c r="G359" s="39"/>
      <c r="H359" s="40"/>
      <c r="I359" s="41"/>
      <c r="J359" s="41"/>
      <c r="K359" s="41"/>
      <c r="L359" s="42"/>
      <c r="M359" s="43"/>
      <c r="N359" s="60"/>
      <c r="O359" s="62" t="str">
        <f t="shared" si="134"/>
        <v xml:space="preserve"> </v>
      </c>
      <c r="P359" s="208">
        <f t="shared" si="135"/>
        <v>0</v>
      </c>
      <c r="Q359" s="73">
        <f t="shared" si="129"/>
        <v>0</v>
      </c>
      <c r="R359" s="73">
        <f t="shared" si="130"/>
        <v>0</v>
      </c>
      <c r="S359" s="73">
        <f t="shared" si="136"/>
        <v>0</v>
      </c>
      <c r="T359" s="73">
        <f t="shared" si="137"/>
        <v>0</v>
      </c>
      <c r="U359" s="124">
        <f t="shared" si="131"/>
        <v>0</v>
      </c>
      <c r="V359" s="73">
        <f t="shared" si="132"/>
        <v>0</v>
      </c>
      <c r="W359" s="73">
        <f t="shared" si="138"/>
        <v>0</v>
      </c>
      <c r="Y359" s="73">
        <f t="shared" si="139"/>
        <v>0</v>
      </c>
    </row>
    <row r="360" spans="1:28" ht="21" customHeight="1">
      <c r="A360" s="101">
        <v>22</v>
      </c>
      <c r="B360" s="219" t="str">
        <f>CLEAN('البيانات الأساسية'!C28)</f>
        <v/>
      </c>
      <c r="C360" s="87"/>
      <c r="D360" s="34"/>
      <c r="E360" s="34"/>
      <c r="F360" s="34"/>
      <c r="G360" s="35"/>
      <c r="H360" s="33"/>
      <c r="I360" s="34"/>
      <c r="J360" s="34"/>
      <c r="K360" s="34"/>
      <c r="L360" s="35"/>
      <c r="M360" s="36"/>
      <c r="N360" s="59"/>
      <c r="O360" s="15" t="str">
        <f t="shared" si="134"/>
        <v xml:space="preserve"> </v>
      </c>
      <c r="P360" s="208">
        <f t="shared" si="135"/>
        <v>0</v>
      </c>
      <c r="Q360" s="73">
        <f t="shared" si="129"/>
        <v>0</v>
      </c>
      <c r="R360" s="73">
        <f t="shared" si="130"/>
        <v>0</v>
      </c>
      <c r="S360" s="73">
        <f t="shared" si="136"/>
        <v>0</v>
      </c>
      <c r="T360" s="73">
        <f t="shared" si="137"/>
        <v>0</v>
      </c>
      <c r="U360" s="124">
        <f t="shared" si="131"/>
        <v>0</v>
      </c>
      <c r="V360" s="73">
        <f t="shared" si="132"/>
        <v>0</v>
      </c>
      <c r="W360" s="73">
        <f t="shared" si="138"/>
        <v>0</v>
      </c>
      <c r="Y360" s="73">
        <f t="shared" si="139"/>
        <v>0</v>
      </c>
    </row>
    <row r="361" spans="1:28" ht="21" customHeight="1">
      <c r="A361" s="101">
        <v>23</v>
      </c>
      <c r="B361" s="219" t="str">
        <f>CLEAN('البيانات الأساسية'!C29)</f>
        <v/>
      </c>
      <c r="C361" s="88"/>
      <c r="D361" s="38"/>
      <c r="E361" s="38"/>
      <c r="F361" s="38"/>
      <c r="G361" s="39"/>
      <c r="H361" s="40"/>
      <c r="I361" s="41"/>
      <c r="J361" s="41"/>
      <c r="K361" s="41"/>
      <c r="L361" s="42"/>
      <c r="M361" s="43"/>
      <c r="N361" s="60"/>
      <c r="O361" s="62" t="str">
        <f t="shared" si="134"/>
        <v xml:space="preserve"> </v>
      </c>
      <c r="P361" s="208">
        <f t="shared" si="135"/>
        <v>0</v>
      </c>
      <c r="Q361" s="73">
        <f t="shared" si="129"/>
        <v>0</v>
      </c>
      <c r="R361" s="73">
        <f t="shared" si="130"/>
        <v>0</v>
      </c>
      <c r="S361" s="73">
        <f t="shared" si="136"/>
        <v>0</v>
      </c>
      <c r="T361" s="73">
        <f t="shared" si="137"/>
        <v>0</v>
      </c>
      <c r="U361" s="124">
        <f t="shared" si="131"/>
        <v>0</v>
      </c>
      <c r="V361" s="73">
        <f t="shared" si="132"/>
        <v>0</v>
      </c>
      <c r="W361" s="73">
        <f t="shared" si="138"/>
        <v>0</v>
      </c>
      <c r="Y361" s="73">
        <f t="shared" si="139"/>
        <v>0</v>
      </c>
    </row>
    <row r="362" spans="1:28" ht="21" customHeight="1">
      <c r="A362" s="101">
        <v>24</v>
      </c>
      <c r="B362" s="219" t="str">
        <f>CLEAN('البيانات الأساسية'!C30)</f>
        <v/>
      </c>
      <c r="C362" s="87"/>
      <c r="D362" s="34"/>
      <c r="E362" s="34"/>
      <c r="F362" s="34"/>
      <c r="G362" s="35"/>
      <c r="H362" s="33"/>
      <c r="I362" s="34"/>
      <c r="J362" s="34"/>
      <c r="K362" s="34"/>
      <c r="L362" s="35"/>
      <c r="M362" s="36"/>
      <c r="N362" s="59"/>
      <c r="O362" s="15" t="str">
        <f t="shared" si="134"/>
        <v xml:space="preserve"> </v>
      </c>
      <c r="P362" s="208">
        <f t="shared" si="135"/>
        <v>0</v>
      </c>
      <c r="Q362" s="73">
        <f t="shared" si="129"/>
        <v>0</v>
      </c>
      <c r="R362" s="73">
        <f t="shared" si="130"/>
        <v>0</v>
      </c>
      <c r="S362" s="73">
        <f t="shared" si="136"/>
        <v>0</v>
      </c>
      <c r="T362" s="73">
        <f t="shared" si="137"/>
        <v>0</v>
      </c>
      <c r="U362" s="124">
        <f t="shared" si="131"/>
        <v>0</v>
      </c>
      <c r="V362" s="73">
        <f t="shared" si="132"/>
        <v>0</v>
      </c>
      <c r="W362" s="73">
        <f t="shared" si="138"/>
        <v>0</v>
      </c>
      <c r="Y362" s="73">
        <f t="shared" si="139"/>
        <v>0</v>
      </c>
    </row>
    <row r="363" spans="1:28" ht="21" customHeight="1" thickBot="1">
      <c r="A363" s="85">
        <v>25</v>
      </c>
      <c r="B363" s="220" t="str">
        <f>CLEAN('البيانات الأساسية'!C31)</f>
        <v/>
      </c>
      <c r="C363" s="89"/>
      <c r="D363" s="45"/>
      <c r="E363" s="45"/>
      <c r="F363" s="45"/>
      <c r="G363" s="46"/>
      <c r="H363" s="47"/>
      <c r="I363" s="48"/>
      <c r="J363" s="48"/>
      <c r="K363" s="48"/>
      <c r="L363" s="49"/>
      <c r="M363" s="50"/>
      <c r="N363" s="61"/>
      <c r="O363" s="63" t="str">
        <f t="shared" si="134"/>
        <v xml:space="preserve"> </v>
      </c>
      <c r="P363" s="208">
        <f t="shared" si="135"/>
        <v>0</v>
      </c>
      <c r="Q363" s="73">
        <f t="shared" si="129"/>
        <v>0</v>
      </c>
      <c r="R363" s="73">
        <f t="shared" si="130"/>
        <v>0</v>
      </c>
      <c r="S363" s="73">
        <f t="shared" si="136"/>
        <v>0</v>
      </c>
      <c r="T363" s="73">
        <f t="shared" si="137"/>
        <v>0</v>
      </c>
      <c r="U363" s="124">
        <f t="shared" si="131"/>
        <v>0</v>
      </c>
      <c r="V363" s="73">
        <f t="shared" si="132"/>
        <v>0</v>
      </c>
      <c r="W363" s="73">
        <f t="shared" si="138"/>
        <v>0</v>
      </c>
      <c r="Y363" s="73">
        <f t="shared" si="139"/>
        <v>0</v>
      </c>
    </row>
    <row r="364" spans="1:28" s="54" customFormat="1" ht="21" customHeight="1">
      <c r="A364" s="74"/>
      <c r="B364" s="217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3"/>
      <c r="Q364" s="73"/>
      <c r="R364" s="73"/>
      <c r="S364" s="73"/>
      <c r="T364" s="73"/>
      <c r="U364" s="124"/>
      <c r="V364" s="73"/>
      <c r="W364" s="73"/>
      <c r="X364" s="73"/>
      <c r="Y364" s="73"/>
      <c r="Z364" s="67"/>
      <c r="AB364" s="71"/>
    </row>
    <row r="365" spans="1:28" ht="21" customHeight="1">
      <c r="N365" s="55"/>
    </row>
    <row r="371" spans="1:25" ht="21" customHeight="1" thickBot="1">
      <c r="A371" s="244" t="s">
        <v>49</v>
      </c>
      <c r="B371" s="244"/>
      <c r="C371" s="244"/>
      <c r="D371" s="245" t="str">
        <f>CLEAN('البيانات الأساسية'!C4)</f>
        <v>2ث 1</v>
      </c>
      <c r="E371" s="245"/>
      <c r="F371" s="245"/>
      <c r="G371" s="65" t="s">
        <v>50</v>
      </c>
      <c r="H371" s="65"/>
      <c r="I371" s="245" t="str">
        <f>CLEAN('البيانات الأساسية'!C2)</f>
        <v>الفيزياء2</v>
      </c>
      <c r="J371" s="245"/>
      <c r="K371" s="245"/>
      <c r="L371" s="245"/>
      <c r="M371" s="244" t="s">
        <v>51</v>
      </c>
      <c r="N371" s="244"/>
      <c r="O371" s="209" t="s">
        <v>63</v>
      </c>
    </row>
    <row r="372" spans="1:25" ht="3" customHeight="1" thickBot="1">
      <c r="B372" s="217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26"/>
    </row>
    <row r="373" spans="1:25" ht="21" customHeight="1" thickBot="1">
      <c r="A373" s="247" t="s">
        <v>14</v>
      </c>
      <c r="B373" s="250" t="s">
        <v>7</v>
      </c>
      <c r="C373" s="252" t="s">
        <v>0</v>
      </c>
      <c r="D373" s="253"/>
      <c r="E373" s="253"/>
      <c r="F373" s="253"/>
      <c r="G373" s="254"/>
      <c r="H373" s="255" t="s">
        <v>13</v>
      </c>
      <c r="I373" s="256"/>
      <c r="J373" s="256"/>
      <c r="K373" s="256"/>
      <c r="L373" s="257"/>
      <c r="M373" s="258" t="s">
        <v>1</v>
      </c>
      <c r="N373" s="239" t="s">
        <v>12</v>
      </c>
      <c r="O373" s="241" t="s">
        <v>53</v>
      </c>
    </row>
    <row r="374" spans="1:25" ht="21" customHeight="1">
      <c r="A374" s="248"/>
      <c r="B374" s="251"/>
      <c r="C374" s="5" t="s">
        <v>2</v>
      </c>
      <c r="D374" s="6" t="s">
        <v>3</v>
      </c>
      <c r="E374" s="6" t="s">
        <v>4</v>
      </c>
      <c r="F374" s="6" t="s">
        <v>5</v>
      </c>
      <c r="G374" s="7" t="s">
        <v>6</v>
      </c>
      <c r="H374" s="8" t="s">
        <v>2</v>
      </c>
      <c r="I374" s="9" t="s">
        <v>3</v>
      </c>
      <c r="J374" s="9" t="s">
        <v>4</v>
      </c>
      <c r="K374" s="9" t="s">
        <v>5</v>
      </c>
      <c r="L374" s="10" t="s">
        <v>6</v>
      </c>
      <c r="M374" s="259"/>
      <c r="N374" s="261"/>
      <c r="O374" s="243"/>
    </row>
    <row r="375" spans="1:25" ht="21" customHeight="1" thickBot="1">
      <c r="A375" s="249"/>
      <c r="B375" s="251"/>
      <c r="C375" s="1">
        <v>40925</v>
      </c>
      <c r="D375" s="2">
        <v>40926</v>
      </c>
      <c r="E375" s="2">
        <v>40927</v>
      </c>
      <c r="F375" s="2">
        <v>40928</v>
      </c>
      <c r="G375" s="3">
        <v>40929</v>
      </c>
      <c r="H375" s="1">
        <f>C375</f>
        <v>40925</v>
      </c>
      <c r="I375" s="2">
        <f>D375</f>
        <v>40926</v>
      </c>
      <c r="J375" s="2">
        <f>E375</f>
        <v>40927</v>
      </c>
      <c r="K375" s="2">
        <f>F375</f>
        <v>40928</v>
      </c>
      <c r="L375" s="3">
        <f>G375</f>
        <v>40929</v>
      </c>
      <c r="M375" s="260"/>
      <c r="N375" s="240"/>
      <c r="O375" s="243"/>
      <c r="P375" s="125" t="s">
        <v>86</v>
      </c>
      <c r="Q375" s="69" t="s">
        <v>15</v>
      </c>
      <c r="R375" s="69" t="s">
        <v>16</v>
      </c>
      <c r="S375" s="69" t="s">
        <v>9</v>
      </c>
      <c r="T375" s="69" t="s">
        <v>10</v>
      </c>
      <c r="U375" s="124" t="s">
        <v>85</v>
      </c>
      <c r="V375" s="69" t="s">
        <v>11</v>
      </c>
      <c r="W375" s="73" t="s">
        <v>41</v>
      </c>
      <c r="Y375" s="73" t="s">
        <v>43</v>
      </c>
    </row>
    <row r="376" spans="1:25" ht="21" customHeight="1">
      <c r="A376" s="100">
        <v>1</v>
      </c>
      <c r="B376" s="222" t="str">
        <f>CLEAN('البيانات الأساسية'!C7)</f>
        <v/>
      </c>
      <c r="C376" s="86"/>
      <c r="D376" s="27"/>
      <c r="E376" s="27"/>
      <c r="F376" s="27"/>
      <c r="G376" s="28"/>
      <c r="H376" s="29"/>
      <c r="I376" s="30"/>
      <c r="J376" s="30"/>
      <c r="K376" s="30"/>
      <c r="L376" s="31"/>
      <c r="M376" s="32"/>
      <c r="N376" s="58"/>
      <c r="O376" s="57" t="str">
        <f>IF(C376&gt;=4,"خطأ إدخال حضور",IF(D376&gt;=4,"خطأ إدخال حضور",IF(E376&gt;=4,"خطأ إدخال حضور",IF(F376&gt;=4,"خطأ إدخال حضور",IF(G376&gt;=4,"خطأ إدخال حضور",IF(H376&gt;=6,"خطأ إدخال مشاركة",IF(I376&gt;=6,"خطأ إدخال مشاركة",IF(J376&gt;=6,"خطأ إدخال مشاركة",IF(K376&gt;=6,"خطأ إدخال مشاركة",IF(L376&gt;=6,"خطأ إدخال مشاركة",IF(M376&gt;=3,"خطأ إدخال واجبات",IF(N376&gt;=3,"خطأ إدخال ملف الاعمال"," "))))))))))))</f>
        <v xml:space="preserve"> </v>
      </c>
      <c r="P376" s="208">
        <f>COUNTIF(C376:G376,"=3")</f>
        <v>0</v>
      </c>
      <c r="Q376" s="73">
        <f t="shared" ref="Q376:Q400" si="140">COUNTIF(C376:G376,"=0")</f>
        <v>0</v>
      </c>
      <c r="R376" s="73">
        <f t="shared" ref="R376:R400" si="141">COUNTIF(D376:G376,"=1")</f>
        <v>0</v>
      </c>
      <c r="S376" s="73">
        <f>COUNTIF(C376:G376,"=2")</f>
        <v>0</v>
      </c>
      <c r="T376" s="73">
        <f>COUNTIF(C376:G376,"&gt;1")</f>
        <v>0</v>
      </c>
      <c r="U376" s="124">
        <f t="shared" ref="U376:U400" si="142">COUNTIF(C376:G376,"&gt;=0")</f>
        <v>0</v>
      </c>
      <c r="V376" s="73">
        <f t="shared" ref="V376:V400" si="143">SUM(H376:L376)</f>
        <v>0</v>
      </c>
      <c r="W376" s="73">
        <f>COUNTIF(M376,"&gt;=0")</f>
        <v>0</v>
      </c>
      <c r="Y376" s="73">
        <f t="shared" ref="Y376:Y391" si="144">COUNTIF(N376,"&gt;=0")</f>
        <v>0</v>
      </c>
    </row>
    <row r="377" spans="1:25" ht="21" customHeight="1">
      <c r="A377" s="101">
        <v>2</v>
      </c>
      <c r="B377" s="219" t="str">
        <f>CLEAN('البيانات الأساسية'!C8)</f>
        <v/>
      </c>
      <c r="C377" s="87"/>
      <c r="D377" s="34"/>
      <c r="E377" s="34"/>
      <c r="F377" s="34"/>
      <c r="G377" s="35"/>
      <c r="H377" s="33"/>
      <c r="I377" s="34"/>
      <c r="J377" s="34"/>
      <c r="K377" s="34"/>
      <c r="L377" s="35"/>
      <c r="M377" s="36"/>
      <c r="N377" s="59"/>
      <c r="O377" s="15" t="str">
        <f t="shared" ref="O377:O400" si="145">IF(C377&gt;=4,"خطأ إدخال حضور",IF(D377&gt;=4,"خطأ إدخال حضور",IF(E377&gt;=4,"خطأ إدخال حضور",IF(F377&gt;=4,"خطأ إدخال حضور",IF(G377&gt;=4,"خطأ إدخال حضور",IF(H377&gt;=6,"خطأ إدخال مشاركة",IF(I377&gt;=6,"خطأ إدخال مشاركة",IF(J377&gt;=6,"خطأ إدخال مشاركة",IF(K377&gt;=6,"خطأ إدخال مشاركة",IF(L377&gt;=6,"خطأ إدخال مشاركة",IF(M377&gt;=3,"خطأ إدخال واجبات",IF(N377&gt;=3,"خطأ إدخال ملف الاعمال"," "))))))))))))</f>
        <v xml:space="preserve"> </v>
      </c>
      <c r="P377" s="208">
        <f t="shared" ref="P377:P400" si="146">COUNTIF(C377:G377,"=3")</f>
        <v>0</v>
      </c>
      <c r="Q377" s="73">
        <f t="shared" si="140"/>
        <v>0</v>
      </c>
      <c r="R377" s="73">
        <f t="shared" si="141"/>
        <v>0</v>
      </c>
      <c r="S377" s="73">
        <f t="shared" ref="S377:S400" si="147">COUNTIF(C377:G377,"=2")</f>
        <v>0</v>
      </c>
      <c r="T377" s="73">
        <f t="shared" ref="T377:T400" si="148">COUNTIF(C377:G377,"&gt;1")</f>
        <v>0</v>
      </c>
      <c r="U377" s="124">
        <f t="shared" si="142"/>
        <v>0</v>
      </c>
      <c r="V377" s="73">
        <f t="shared" si="143"/>
        <v>0</v>
      </c>
      <c r="W377" s="73">
        <f t="shared" ref="W377:W400" si="149">COUNTIF(M377,"&gt;=0")</f>
        <v>0</v>
      </c>
      <c r="Y377" s="73">
        <f t="shared" si="144"/>
        <v>0</v>
      </c>
    </row>
    <row r="378" spans="1:25" ht="21" customHeight="1">
      <c r="A378" s="101">
        <v>3</v>
      </c>
      <c r="B378" s="219" t="str">
        <f>CLEAN('البيانات الأساسية'!C9)</f>
        <v/>
      </c>
      <c r="C378" s="88"/>
      <c r="D378" s="38"/>
      <c r="E378" s="38"/>
      <c r="F378" s="38"/>
      <c r="G378" s="39"/>
      <c r="H378" s="40"/>
      <c r="I378" s="41"/>
      <c r="J378" s="41"/>
      <c r="K378" s="41"/>
      <c r="L378" s="42"/>
      <c r="M378" s="43"/>
      <c r="N378" s="60"/>
      <c r="O378" s="62" t="str">
        <f t="shared" si="145"/>
        <v xml:space="preserve"> </v>
      </c>
      <c r="P378" s="208">
        <f t="shared" si="146"/>
        <v>0</v>
      </c>
      <c r="Q378" s="73">
        <f t="shared" si="140"/>
        <v>0</v>
      </c>
      <c r="R378" s="73">
        <f t="shared" si="141"/>
        <v>0</v>
      </c>
      <c r="S378" s="73">
        <f t="shared" si="147"/>
        <v>0</v>
      </c>
      <c r="T378" s="73">
        <f t="shared" si="148"/>
        <v>0</v>
      </c>
      <c r="U378" s="124">
        <f t="shared" si="142"/>
        <v>0</v>
      </c>
      <c r="V378" s="73">
        <f t="shared" si="143"/>
        <v>0</v>
      </c>
      <c r="W378" s="73">
        <f t="shared" si="149"/>
        <v>0</v>
      </c>
      <c r="Y378" s="73">
        <f t="shared" si="144"/>
        <v>0</v>
      </c>
    </row>
    <row r="379" spans="1:25" ht="21" customHeight="1">
      <c r="A379" s="101">
        <v>4</v>
      </c>
      <c r="B379" s="219" t="str">
        <f>CLEAN('البيانات الأساسية'!C10)</f>
        <v/>
      </c>
      <c r="C379" s="87"/>
      <c r="D379" s="34"/>
      <c r="E379" s="34"/>
      <c r="F379" s="34"/>
      <c r="G379" s="35"/>
      <c r="H379" s="33"/>
      <c r="I379" s="34"/>
      <c r="J379" s="34"/>
      <c r="K379" s="34"/>
      <c r="L379" s="35"/>
      <c r="M379" s="36"/>
      <c r="N379" s="59"/>
      <c r="O379" s="15" t="str">
        <f t="shared" si="145"/>
        <v xml:space="preserve"> </v>
      </c>
      <c r="P379" s="208">
        <f t="shared" si="146"/>
        <v>0</v>
      </c>
      <c r="Q379" s="73">
        <f t="shared" si="140"/>
        <v>0</v>
      </c>
      <c r="R379" s="73">
        <f t="shared" si="141"/>
        <v>0</v>
      </c>
      <c r="S379" s="73">
        <f t="shared" si="147"/>
        <v>0</v>
      </c>
      <c r="T379" s="73">
        <f t="shared" si="148"/>
        <v>0</v>
      </c>
      <c r="U379" s="124">
        <f t="shared" si="142"/>
        <v>0</v>
      </c>
      <c r="V379" s="73">
        <f t="shared" si="143"/>
        <v>0</v>
      </c>
      <c r="W379" s="73">
        <f t="shared" si="149"/>
        <v>0</v>
      </c>
      <c r="Y379" s="73">
        <f t="shared" si="144"/>
        <v>0</v>
      </c>
    </row>
    <row r="380" spans="1:25" ht="21" customHeight="1">
      <c r="A380" s="101">
        <v>5</v>
      </c>
      <c r="B380" s="219" t="str">
        <f>CLEAN('البيانات الأساسية'!C11)</f>
        <v/>
      </c>
      <c r="C380" s="88"/>
      <c r="D380" s="38"/>
      <c r="E380" s="38"/>
      <c r="F380" s="38"/>
      <c r="G380" s="39"/>
      <c r="H380" s="40"/>
      <c r="I380" s="41"/>
      <c r="J380" s="41"/>
      <c r="K380" s="41"/>
      <c r="L380" s="42"/>
      <c r="M380" s="43"/>
      <c r="N380" s="60"/>
      <c r="O380" s="62" t="str">
        <f t="shared" si="145"/>
        <v xml:space="preserve"> </v>
      </c>
      <c r="P380" s="208">
        <f t="shared" si="146"/>
        <v>0</v>
      </c>
      <c r="Q380" s="73">
        <f t="shared" si="140"/>
        <v>0</v>
      </c>
      <c r="R380" s="73">
        <f t="shared" si="141"/>
        <v>0</v>
      </c>
      <c r="S380" s="73">
        <f t="shared" si="147"/>
        <v>0</v>
      </c>
      <c r="T380" s="73">
        <f t="shared" si="148"/>
        <v>0</v>
      </c>
      <c r="U380" s="124">
        <f t="shared" si="142"/>
        <v>0</v>
      </c>
      <c r="V380" s="73">
        <f t="shared" si="143"/>
        <v>0</v>
      </c>
      <c r="W380" s="73">
        <f t="shared" si="149"/>
        <v>0</v>
      </c>
      <c r="Y380" s="73">
        <f t="shared" si="144"/>
        <v>0</v>
      </c>
    </row>
    <row r="381" spans="1:25" ht="21" customHeight="1">
      <c r="A381" s="101">
        <v>6</v>
      </c>
      <c r="B381" s="219" t="str">
        <f>CLEAN('البيانات الأساسية'!C12)</f>
        <v/>
      </c>
      <c r="C381" s="87"/>
      <c r="D381" s="34"/>
      <c r="E381" s="34"/>
      <c r="F381" s="34"/>
      <c r="G381" s="35"/>
      <c r="H381" s="33"/>
      <c r="I381" s="34"/>
      <c r="J381" s="34"/>
      <c r="K381" s="34"/>
      <c r="L381" s="35"/>
      <c r="M381" s="36"/>
      <c r="N381" s="59"/>
      <c r="O381" s="15" t="str">
        <f t="shared" si="145"/>
        <v xml:space="preserve"> </v>
      </c>
      <c r="P381" s="208">
        <f t="shared" si="146"/>
        <v>0</v>
      </c>
      <c r="Q381" s="73">
        <f t="shared" si="140"/>
        <v>0</v>
      </c>
      <c r="R381" s="73">
        <f t="shared" si="141"/>
        <v>0</v>
      </c>
      <c r="S381" s="73">
        <f t="shared" si="147"/>
        <v>0</v>
      </c>
      <c r="T381" s="73">
        <f t="shared" si="148"/>
        <v>0</v>
      </c>
      <c r="U381" s="124">
        <f t="shared" si="142"/>
        <v>0</v>
      </c>
      <c r="V381" s="73">
        <f t="shared" si="143"/>
        <v>0</v>
      </c>
      <c r="W381" s="73">
        <f t="shared" si="149"/>
        <v>0</v>
      </c>
      <c r="Y381" s="73">
        <f t="shared" si="144"/>
        <v>0</v>
      </c>
    </row>
    <row r="382" spans="1:25" ht="21" customHeight="1">
      <c r="A382" s="101">
        <v>7</v>
      </c>
      <c r="B382" s="219" t="str">
        <f>CLEAN('البيانات الأساسية'!C13)</f>
        <v/>
      </c>
      <c r="C382" s="88"/>
      <c r="D382" s="38"/>
      <c r="E382" s="38"/>
      <c r="F382" s="38"/>
      <c r="G382" s="39"/>
      <c r="H382" s="40"/>
      <c r="I382" s="41"/>
      <c r="J382" s="41"/>
      <c r="K382" s="41"/>
      <c r="L382" s="42"/>
      <c r="M382" s="43"/>
      <c r="N382" s="60"/>
      <c r="O382" s="62" t="str">
        <f t="shared" si="145"/>
        <v xml:space="preserve"> </v>
      </c>
      <c r="P382" s="208">
        <f t="shared" si="146"/>
        <v>0</v>
      </c>
      <c r="Q382" s="73">
        <f t="shared" si="140"/>
        <v>0</v>
      </c>
      <c r="R382" s="73">
        <f t="shared" si="141"/>
        <v>0</v>
      </c>
      <c r="S382" s="73">
        <f t="shared" si="147"/>
        <v>0</v>
      </c>
      <c r="T382" s="73">
        <f t="shared" si="148"/>
        <v>0</v>
      </c>
      <c r="U382" s="124">
        <f t="shared" si="142"/>
        <v>0</v>
      </c>
      <c r="V382" s="73">
        <f t="shared" si="143"/>
        <v>0</v>
      </c>
      <c r="W382" s="73">
        <f t="shared" si="149"/>
        <v>0</v>
      </c>
      <c r="Y382" s="73">
        <f t="shared" si="144"/>
        <v>0</v>
      </c>
    </row>
    <row r="383" spans="1:25" ht="21" customHeight="1">
      <c r="A383" s="101">
        <v>8</v>
      </c>
      <c r="B383" s="219" t="str">
        <f>CLEAN('البيانات الأساسية'!C14)</f>
        <v/>
      </c>
      <c r="C383" s="87"/>
      <c r="D383" s="34"/>
      <c r="E383" s="34"/>
      <c r="F383" s="34"/>
      <c r="G383" s="35"/>
      <c r="H383" s="33"/>
      <c r="I383" s="34"/>
      <c r="J383" s="34"/>
      <c r="K383" s="34"/>
      <c r="L383" s="35"/>
      <c r="M383" s="36"/>
      <c r="N383" s="59"/>
      <c r="O383" s="15" t="str">
        <f t="shared" si="145"/>
        <v xml:space="preserve"> </v>
      </c>
      <c r="P383" s="208">
        <f t="shared" si="146"/>
        <v>0</v>
      </c>
      <c r="Q383" s="73">
        <f t="shared" si="140"/>
        <v>0</v>
      </c>
      <c r="R383" s="73">
        <f t="shared" si="141"/>
        <v>0</v>
      </c>
      <c r="S383" s="73">
        <f t="shared" si="147"/>
        <v>0</v>
      </c>
      <c r="T383" s="73">
        <f t="shared" si="148"/>
        <v>0</v>
      </c>
      <c r="U383" s="124">
        <f t="shared" si="142"/>
        <v>0</v>
      </c>
      <c r="V383" s="73">
        <f t="shared" si="143"/>
        <v>0</v>
      </c>
      <c r="W383" s="73">
        <f t="shared" si="149"/>
        <v>0</v>
      </c>
      <c r="Y383" s="73">
        <f t="shared" si="144"/>
        <v>0</v>
      </c>
    </row>
    <row r="384" spans="1:25" ht="21" customHeight="1">
      <c r="A384" s="101">
        <v>9</v>
      </c>
      <c r="B384" s="219" t="str">
        <f>CLEAN('البيانات الأساسية'!C15)</f>
        <v/>
      </c>
      <c r="C384" s="88"/>
      <c r="D384" s="38"/>
      <c r="E384" s="38"/>
      <c r="F384" s="38"/>
      <c r="G384" s="39"/>
      <c r="H384" s="40"/>
      <c r="I384" s="41"/>
      <c r="J384" s="41"/>
      <c r="K384" s="41"/>
      <c r="L384" s="42"/>
      <c r="M384" s="43"/>
      <c r="N384" s="60"/>
      <c r="O384" s="62" t="str">
        <f t="shared" si="145"/>
        <v xml:space="preserve"> </v>
      </c>
      <c r="P384" s="208">
        <f t="shared" si="146"/>
        <v>0</v>
      </c>
      <c r="Q384" s="73">
        <f t="shared" si="140"/>
        <v>0</v>
      </c>
      <c r="R384" s="73">
        <f t="shared" si="141"/>
        <v>0</v>
      </c>
      <c r="S384" s="73">
        <f t="shared" si="147"/>
        <v>0</v>
      </c>
      <c r="T384" s="73">
        <f t="shared" si="148"/>
        <v>0</v>
      </c>
      <c r="U384" s="124">
        <f t="shared" si="142"/>
        <v>0</v>
      </c>
      <c r="V384" s="73">
        <f t="shared" si="143"/>
        <v>0</v>
      </c>
      <c r="W384" s="73">
        <f t="shared" si="149"/>
        <v>0</v>
      </c>
      <c r="Y384" s="73">
        <f t="shared" si="144"/>
        <v>0</v>
      </c>
    </row>
    <row r="385" spans="1:25" ht="21" customHeight="1">
      <c r="A385" s="101">
        <v>10</v>
      </c>
      <c r="B385" s="219" t="str">
        <f>CLEAN('البيانات الأساسية'!C16)</f>
        <v/>
      </c>
      <c r="C385" s="87"/>
      <c r="D385" s="34"/>
      <c r="E385" s="34"/>
      <c r="F385" s="34"/>
      <c r="G385" s="35"/>
      <c r="H385" s="33"/>
      <c r="I385" s="34"/>
      <c r="J385" s="34"/>
      <c r="K385" s="34"/>
      <c r="L385" s="35"/>
      <c r="M385" s="36"/>
      <c r="N385" s="59"/>
      <c r="O385" s="15" t="str">
        <f t="shared" si="145"/>
        <v xml:space="preserve"> </v>
      </c>
      <c r="P385" s="208">
        <f t="shared" si="146"/>
        <v>0</v>
      </c>
      <c r="Q385" s="73">
        <f t="shared" si="140"/>
        <v>0</v>
      </c>
      <c r="R385" s="73">
        <f t="shared" si="141"/>
        <v>0</v>
      </c>
      <c r="S385" s="73">
        <f t="shared" si="147"/>
        <v>0</v>
      </c>
      <c r="T385" s="73">
        <f t="shared" si="148"/>
        <v>0</v>
      </c>
      <c r="U385" s="124">
        <f t="shared" si="142"/>
        <v>0</v>
      </c>
      <c r="V385" s="73">
        <f t="shared" si="143"/>
        <v>0</v>
      </c>
      <c r="W385" s="73">
        <f t="shared" si="149"/>
        <v>0</v>
      </c>
      <c r="Y385" s="73">
        <f t="shared" si="144"/>
        <v>0</v>
      </c>
    </row>
    <row r="386" spans="1:25" ht="21" customHeight="1">
      <c r="A386" s="101">
        <v>11</v>
      </c>
      <c r="B386" s="219" t="str">
        <f>CLEAN('البيانات الأساسية'!C17)</f>
        <v/>
      </c>
      <c r="C386" s="88"/>
      <c r="D386" s="38"/>
      <c r="E386" s="38"/>
      <c r="F386" s="38"/>
      <c r="G386" s="39"/>
      <c r="H386" s="40"/>
      <c r="I386" s="41"/>
      <c r="J386" s="41"/>
      <c r="K386" s="41"/>
      <c r="L386" s="42"/>
      <c r="M386" s="43"/>
      <c r="N386" s="60"/>
      <c r="O386" s="62" t="str">
        <f t="shared" si="145"/>
        <v xml:space="preserve"> </v>
      </c>
      <c r="P386" s="208">
        <f t="shared" si="146"/>
        <v>0</v>
      </c>
      <c r="Q386" s="73">
        <f t="shared" si="140"/>
        <v>0</v>
      </c>
      <c r="R386" s="73">
        <f t="shared" si="141"/>
        <v>0</v>
      </c>
      <c r="S386" s="73">
        <f t="shared" si="147"/>
        <v>0</v>
      </c>
      <c r="T386" s="73">
        <f t="shared" si="148"/>
        <v>0</v>
      </c>
      <c r="U386" s="124">
        <f t="shared" si="142"/>
        <v>0</v>
      </c>
      <c r="V386" s="73">
        <f t="shared" si="143"/>
        <v>0</v>
      </c>
      <c r="W386" s="73">
        <f t="shared" si="149"/>
        <v>0</v>
      </c>
      <c r="Y386" s="73">
        <f t="shared" si="144"/>
        <v>0</v>
      </c>
    </row>
    <row r="387" spans="1:25" ht="21" customHeight="1">
      <c r="A387" s="101">
        <v>12</v>
      </c>
      <c r="B387" s="219" t="str">
        <f>CLEAN('البيانات الأساسية'!C18)</f>
        <v/>
      </c>
      <c r="C387" s="87"/>
      <c r="D387" s="34"/>
      <c r="E387" s="34"/>
      <c r="F387" s="34"/>
      <c r="G387" s="35"/>
      <c r="H387" s="33"/>
      <c r="I387" s="34"/>
      <c r="J387" s="34"/>
      <c r="K387" s="34"/>
      <c r="L387" s="35"/>
      <c r="M387" s="36"/>
      <c r="N387" s="59"/>
      <c r="O387" s="15" t="str">
        <f t="shared" si="145"/>
        <v xml:space="preserve"> </v>
      </c>
      <c r="P387" s="208">
        <f t="shared" si="146"/>
        <v>0</v>
      </c>
      <c r="Q387" s="73">
        <f t="shared" si="140"/>
        <v>0</v>
      </c>
      <c r="R387" s="73">
        <f t="shared" si="141"/>
        <v>0</v>
      </c>
      <c r="S387" s="73">
        <f t="shared" si="147"/>
        <v>0</v>
      </c>
      <c r="T387" s="73">
        <f t="shared" si="148"/>
        <v>0</v>
      </c>
      <c r="U387" s="124">
        <f t="shared" si="142"/>
        <v>0</v>
      </c>
      <c r="V387" s="73">
        <f t="shared" si="143"/>
        <v>0</v>
      </c>
      <c r="W387" s="73">
        <f t="shared" si="149"/>
        <v>0</v>
      </c>
      <c r="Y387" s="73">
        <f t="shared" si="144"/>
        <v>0</v>
      </c>
    </row>
    <row r="388" spans="1:25" ht="21" customHeight="1">
      <c r="A388" s="101">
        <v>13</v>
      </c>
      <c r="B388" s="219" t="str">
        <f>CLEAN('البيانات الأساسية'!C19)</f>
        <v/>
      </c>
      <c r="C388" s="88"/>
      <c r="D388" s="38"/>
      <c r="E388" s="38"/>
      <c r="F388" s="38"/>
      <c r="G388" s="39"/>
      <c r="H388" s="40"/>
      <c r="I388" s="41"/>
      <c r="J388" s="41"/>
      <c r="K388" s="41"/>
      <c r="L388" s="42"/>
      <c r="M388" s="43"/>
      <c r="N388" s="60"/>
      <c r="O388" s="62" t="str">
        <f t="shared" si="145"/>
        <v xml:space="preserve"> </v>
      </c>
      <c r="P388" s="208">
        <f t="shared" si="146"/>
        <v>0</v>
      </c>
      <c r="Q388" s="73">
        <f t="shared" si="140"/>
        <v>0</v>
      </c>
      <c r="R388" s="73">
        <f t="shared" si="141"/>
        <v>0</v>
      </c>
      <c r="S388" s="73">
        <f t="shared" si="147"/>
        <v>0</v>
      </c>
      <c r="T388" s="73">
        <f t="shared" si="148"/>
        <v>0</v>
      </c>
      <c r="U388" s="124">
        <f t="shared" si="142"/>
        <v>0</v>
      </c>
      <c r="V388" s="73">
        <f t="shared" si="143"/>
        <v>0</v>
      </c>
      <c r="W388" s="73">
        <f t="shared" si="149"/>
        <v>0</v>
      </c>
      <c r="Y388" s="73">
        <f t="shared" si="144"/>
        <v>0</v>
      </c>
    </row>
    <row r="389" spans="1:25" ht="21" customHeight="1">
      <c r="A389" s="101">
        <v>14</v>
      </c>
      <c r="B389" s="219" t="str">
        <f>CLEAN('البيانات الأساسية'!C20)</f>
        <v/>
      </c>
      <c r="C389" s="87"/>
      <c r="D389" s="34"/>
      <c r="E389" s="34"/>
      <c r="F389" s="34"/>
      <c r="G389" s="35"/>
      <c r="H389" s="33"/>
      <c r="I389" s="34"/>
      <c r="J389" s="34"/>
      <c r="K389" s="34"/>
      <c r="L389" s="35"/>
      <c r="M389" s="36"/>
      <c r="N389" s="59"/>
      <c r="O389" s="15" t="str">
        <f t="shared" si="145"/>
        <v xml:space="preserve"> </v>
      </c>
      <c r="P389" s="208">
        <f t="shared" si="146"/>
        <v>0</v>
      </c>
      <c r="Q389" s="73">
        <f t="shared" si="140"/>
        <v>0</v>
      </c>
      <c r="R389" s="73">
        <f t="shared" si="141"/>
        <v>0</v>
      </c>
      <c r="S389" s="73">
        <f t="shared" si="147"/>
        <v>0</v>
      </c>
      <c r="T389" s="73">
        <f t="shared" si="148"/>
        <v>0</v>
      </c>
      <c r="U389" s="124">
        <f t="shared" si="142"/>
        <v>0</v>
      </c>
      <c r="V389" s="73">
        <f t="shared" si="143"/>
        <v>0</v>
      </c>
      <c r="W389" s="73">
        <f t="shared" si="149"/>
        <v>0</v>
      </c>
      <c r="Y389" s="73">
        <f t="shared" si="144"/>
        <v>0</v>
      </c>
    </row>
    <row r="390" spans="1:25" ht="21" customHeight="1">
      <c r="A390" s="101">
        <v>15</v>
      </c>
      <c r="B390" s="219" t="str">
        <f>CLEAN('البيانات الأساسية'!C21)</f>
        <v/>
      </c>
      <c r="C390" s="88"/>
      <c r="D390" s="38"/>
      <c r="E390" s="38"/>
      <c r="F390" s="38"/>
      <c r="G390" s="39"/>
      <c r="H390" s="40"/>
      <c r="I390" s="41"/>
      <c r="J390" s="41"/>
      <c r="K390" s="41"/>
      <c r="L390" s="42"/>
      <c r="M390" s="43"/>
      <c r="N390" s="60"/>
      <c r="O390" s="62" t="str">
        <f t="shared" si="145"/>
        <v xml:space="preserve"> </v>
      </c>
      <c r="P390" s="208">
        <f t="shared" si="146"/>
        <v>0</v>
      </c>
      <c r="Q390" s="73">
        <f t="shared" si="140"/>
        <v>0</v>
      </c>
      <c r="R390" s="73">
        <f t="shared" si="141"/>
        <v>0</v>
      </c>
      <c r="S390" s="73">
        <f t="shared" si="147"/>
        <v>0</v>
      </c>
      <c r="T390" s="73">
        <f t="shared" si="148"/>
        <v>0</v>
      </c>
      <c r="U390" s="124">
        <f t="shared" si="142"/>
        <v>0</v>
      </c>
      <c r="V390" s="73">
        <f t="shared" si="143"/>
        <v>0</v>
      </c>
      <c r="W390" s="73">
        <f t="shared" si="149"/>
        <v>0</v>
      </c>
      <c r="Y390" s="73">
        <f t="shared" si="144"/>
        <v>0</v>
      </c>
    </row>
    <row r="391" spans="1:25" ht="21" customHeight="1">
      <c r="A391" s="101">
        <v>16</v>
      </c>
      <c r="B391" s="219" t="str">
        <f>CLEAN('البيانات الأساسية'!C22)</f>
        <v/>
      </c>
      <c r="C391" s="87"/>
      <c r="D391" s="34"/>
      <c r="E391" s="34"/>
      <c r="F391" s="34"/>
      <c r="G391" s="35"/>
      <c r="H391" s="33"/>
      <c r="I391" s="34"/>
      <c r="J391" s="34"/>
      <c r="K391" s="34"/>
      <c r="L391" s="35"/>
      <c r="M391" s="36"/>
      <c r="N391" s="59"/>
      <c r="O391" s="15" t="str">
        <f t="shared" si="145"/>
        <v xml:space="preserve"> </v>
      </c>
      <c r="P391" s="208">
        <f t="shared" si="146"/>
        <v>0</v>
      </c>
      <c r="Q391" s="73">
        <f t="shared" si="140"/>
        <v>0</v>
      </c>
      <c r="R391" s="73">
        <f t="shared" si="141"/>
        <v>0</v>
      </c>
      <c r="S391" s="73">
        <f t="shared" si="147"/>
        <v>0</v>
      </c>
      <c r="T391" s="73">
        <f t="shared" si="148"/>
        <v>0</v>
      </c>
      <c r="U391" s="124">
        <f t="shared" si="142"/>
        <v>0</v>
      </c>
      <c r="V391" s="73">
        <f t="shared" si="143"/>
        <v>0</v>
      </c>
      <c r="W391" s="73">
        <f t="shared" si="149"/>
        <v>0</v>
      </c>
      <c r="Y391" s="73">
        <f t="shared" si="144"/>
        <v>0</v>
      </c>
    </row>
    <row r="392" spans="1:25" ht="21" customHeight="1">
      <c r="A392" s="101">
        <v>17</v>
      </c>
      <c r="B392" s="219" t="str">
        <f>CLEAN('البيانات الأساسية'!C23)</f>
        <v/>
      </c>
      <c r="C392" s="88"/>
      <c r="D392" s="38"/>
      <c r="E392" s="38"/>
      <c r="F392" s="38"/>
      <c r="G392" s="39"/>
      <c r="H392" s="40"/>
      <c r="I392" s="41"/>
      <c r="J392" s="41"/>
      <c r="K392" s="41"/>
      <c r="L392" s="42"/>
      <c r="M392" s="43"/>
      <c r="N392" s="60"/>
      <c r="O392" s="62" t="str">
        <f t="shared" si="145"/>
        <v xml:space="preserve"> </v>
      </c>
      <c r="P392" s="208">
        <f t="shared" si="146"/>
        <v>0</v>
      </c>
      <c r="Q392" s="73">
        <f t="shared" si="140"/>
        <v>0</v>
      </c>
      <c r="R392" s="73">
        <f t="shared" si="141"/>
        <v>0</v>
      </c>
      <c r="S392" s="73">
        <f t="shared" si="147"/>
        <v>0</v>
      </c>
      <c r="T392" s="73">
        <f t="shared" si="148"/>
        <v>0</v>
      </c>
      <c r="U392" s="124">
        <f t="shared" si="142"/>
        <v>0</v>
      </c>
      <c r="V392" s="73">
        <f t="shared" si="143"/>
        <v>0</v>
      </c>
      <c r="W392" s="73">
        <f t="shared" si="149"/>
        <v>0</v>
      </c>
      <c r="Y392" s="73">
        <f t="shared" ref="Y392:Y400" si="150">COUNTIF(N392,"&gt;=0")</f>
        <v>0</v>
      </c>
    </row>
    <row r="393" spans="1:25" ht="21" customHeight="1">
      <c r="A393" s="101">
        <v>18</v>
      </c>
      <c r="B393" s="219" t="str">
        <f>CLEAN('البيانات الأساسية'!C24)</f>
        <v/>
      </c>
      <c r="C393" s="87"/>
      <c r="D393" s="34"/>
      <c r="E393" s="34"/>
      <c r="F393" s="34"/>
      <c r="G393" s="35"/>
      <c r="H393" s="33"/>
      <c r="I393" s="34"/>
      <c r="J393" s="34"/>
      <c r="K393" s="34"/>
      <c r="L393" s="35"/>
      <c r="M393" s="36"/>
      <c r="N393" s="59"/>
      <c r="O393" s="15" t="str">
        <f t="shared" si="145"/>
        <v xml:space="preserve"> </v>
      </c>
      <c r="P393" s="208">
        <f t="shared" si="146"/>
        <v>0</v>
      </c>
      <c r="Q393" s="73">
        <f t="shared" si="140"/>
        <v>0</v>
      </c>
      <c r="R393" s="73">
        <f t="shared" si="141"/>
        <v>0</v>
      </c>
      <c r="S393" s="73">
        <f t="shared" si="147"/>
        <v>0</v>
      </c>
      <c r="T393" s="73">
        <f t="shared" si="148"/>
        <v>0</v>
      </c>
      <c r="U393" s="124">
        <f t="shared" si="142"/>
        <v>0</v>
      </c>
      <c r="V393" s="73">
        <f t="shared" si="143"/>
        <v>0</v>
      </c>
      <c r="W393" s="73">
        <f t="shared" si="149"/>
        <v>0</v>
      </c>
      <c r="Y393" s="73">
        <f t="shared" si="150"/>
        <v>0</v>
      </c>
    </row>
    <row r="394" spans="1:25" ht="21" customHeight="1">
      <c r="A394" s="101">
        <v>19</v>
      </c>
      <c r="B394" s="219" t="str">
        <f>CLEAN('البيانات الأساسية'!C25)</f>
        <v/>
      </c>
      <c r="C394" s="88"/>
      <c r="D394" s="38"/>
      <c r="E394" s="38"/>
      <c r="F394" s="38"/>
      <c r="G394" s="39"/>
      <c r="H394" s="40"/>
      <c r="I394" s="41"/>
      <c r="J394" s="41"/>
      <c r="K394" s="41"/>
      <c r="L394" s="42"/>
      <c r="M394" s="43"/>
      <c r="N394" s="60"/>
      <c r="O394" s="62" t="str">
        <f t="shared" si="145"/>
        <v xml:space="preserve"> </v>
      </c>
      <c r="P394" s="208">
        <f t="shared" si="146"/>
        <v>0</v>
      </c>
      <c r="Q394" s="73">
        <f t="shared" si="140"/>
        <v>0</v>
      </c>
      <c r="R394" s="73">
        <f t="shared" si="141"/>
        <v>0</v>
      </c>
      <c r="S394" s="73">
        <f t="shared" si="147"/>
        <v>0</v>
      </c>
      <c r="T394" s="73">
        <f t="shared" si="148"/>
        <v>0</v>
      </c>
      <c r="U394" s="124">
        <f t="shared" si="142"/>
        <v>0</v>
      </c>
      <c r="V394" s="73">
        <f t="shared" si="143"/>
        <v>0</v>
      </c>
      <c r="W394" s="73">
        <f t="shared" si="149"/>
        <v>0</v>
      </c>
      <c r="Y394" s="73">
        <f t="shared" si="150"/>
        <v>0</v>
      </c>
    </row>
    <row r="395" spans="1:25" ht="21" customHeight="1">
      <c r="A395" s="101">
        <v>20</v>
      </c>
      <c r="B395" s="219" t="str">
        <f>CLEAN('البيانات الأساسية'!C26)</f>
        <v/>
      </c>
      <c r="C395" s="87"/>
      <c r="D395" s="34"/>
      <c r="E395" s="34"/>
      <c r="F395" s="34"/>
      <c r="G395" s="35"/>
      <c r="H395" s="33"/>
      <c r="I395" s="34"/>
      <c r="J395" s="34"/>
      <c r="K395" s="34"/>
      <c r="L395" s="35"/>
      <c r="M395" s="36"/>
      <c r="N395" s="59"/>
      <c r="O395" s="15" t="str">
        <f t="shared" si="145"/>
        <v xml:space="preserve"> </v>
      </c>
      <c r="P395" s="208">
        <f t="shared" si="146"/>
        <v>0</v>
      </c>
      <c r="Q395" s="73">
        <f t="shared" si="140"/>
        <v>0</v>
      </c>
      <c r="R395" s="73">
        <f t="shared" si="141"/>
        <v>0</v>
      </c>
      <c r="S395" s="73">
        <f t="shared" si="147"/>
        <v>0</v>
      </c>
      <c r="T395" s="73">
        <f t="shared" si="148"/>
        <v>0</v>
      </c>
      <c r="U395" s="124">
        <f t="shared" si="142"/>
        <v>0</v>
      </c>
      <c r="V395" s="73">
        <f t="shared" si="143"/>
        <v>0</v>
      </c>
      <c r="W395" s="73">
        <f t="shared" si="149"/>
        <v>0</v>
      </c>
      <c r="Y395" s="73">
        <f t="shared" si="150"/>
        <v>0</v>
      </c>
    </row>
    <row r="396" spans="1:25" ht="21" customHeight="1">
      <c r="A396" s="101">
        <v>21</v>
      </c>
      <c r="B396" s="219" t="str">
        <f>CLEAN('البيانات الأساسية'!C27)</f>
        <v/>
      </c>
      <c r="C396" s="88"/>
      <c r="D396" s="38"/>
      <c r="E396" s="38"/>
      <c r="F396" s="38"/>
      <c r="G396" s="39"/>
      <c r="H396" s="40"/>
      <c r="I396" s="41"/>
      <c r="J396" s="41"/>
      <c r="K396" s="41"/>
      <c r="L396" s="42"/>
      <c r="M396" s="43"/>
      <c r="N396" s="60"/>
      <c r="O396" s="62" t="str">
        <f t="shared" si="145"/>
        <v xml:space="preserve"> </v>
      </c>
      <c r="P396" s="208">
        <f t="shared" si="146"/>
        <v>0</v>
      </c>
      <c r="Q396" s="73">
        <f t="shared" si="140"/>
        <v>0</v>
      </c>
      <c r="R396" s="73">
        <f t="shared" si="141"/>
        <v>0</v>
      </c>
      <c r="S396" s="73">
        <f t="shared" si="147"/>
        <v>0</v>
      </c>
      <c r="T396" s="73">
        <f t="shared" si="148"/>
        <v>0</v>
      </c>
      <c r="U396" s="124">
        <f t="shared" si="142"/>
        <v>0</v>
      </c>
      <c r="V396" s="73">
        <f t="shared" si="143"/>
        <v>0</v>
      </c>
      <c r="W396" s="73">
        <f t="shared" si="149"/>
        <v>0</v>
      </c>
      <c r="Y396" s="73">
        <f t="shared" si="150"/>
        <v>0</v>
      </c>
    </row>
    <row r="397" spans="1:25" ht="21" customHeight="1">
      <c r="A397" s="101">
        <v>22</v>
      </c>
      <c r="B397" s="219" t="str">
        <f>CLEAN('البيانات الأساسية'!C28)</f>
        <v/>
      </c>
      <c r="C397" s="87"/>
      <c r="D397" s="34"/>
      <c r="E397" s="34"/>
      <c r="F397" s="34"/>
      <c r="G397" s="35"/>
      <c r="H397" s="33"/>
      <c r="I397" s="34"/>
      <c r="J397" s="34"/>
      <c r="K397" s="34"/>
      <c r="L397" s="35"/>
      <c r="M397" s="36"/>
      <c r="N397" s="59"/>
      <c r="O397" s="15" t="str">
        <f t="shared" si="145"/>
        <v xml:space="preserve"> </v>
      </c>
      <c r="P397" s="208">
        <f t="shared" si="146"/>
        <v>0</v>
      </c>
      <c r="Q397" s="73">
        <f t="shared" si="140"/>
        <v>0</v>
      </c>
      <c r="R397" s="73">
        <f t="shared" si="141"/>
        <v>0</v>
      </c>
      <c r="S397" s="73">
        <f t="shared" si="147"/>
        <v>0</v>
      </c>
      <c r="T397" s="73">
        <f t="shared" si="148"/>
        <v>0</v>
      </c>
      <c r="U397" s="124">
        <f t="shared" si="142"/>
        <v>0</v>
      </c>
      <c r="V397" s="73">
        <f t="shared" si="143"/>
        <v>0</v>
      </c>
      <c r="W397" s="73">
        <f t="shared" si="149"/>
        <v>0</v>
      </c>
      <c r="Y397" s="73">
        <f t="shared" si="150"/>
        <v>0</v>
      </c>
    </row>
    <row r="398" spans="1:25" ht="21" customHeight="1">
      <c r="A398" s="101">
        <v>23</v>
      </c>
      <c r="B398" s="219" t="str">
        <f>CLEAN('البيانات الأساسية'!C29)</f>
        <v/>
      </c>
      <c r="C398" s="88"/>
      <c r="D398" s="38"/>
      <c r="E398" s="38"/>
      <c r="F398" s="38"/>
      <c r="G398" s="39"/>
      <c r="H398" s="40"/>
      <c r="I398" s="41"/>
      <c r="J398" s="41"/>
      <c r="K398" s="41"/>
      <c r="L398" s="42"/>
      <c r="M398" s="43"/>
      <c r="N398" s="60"/>
      <c r="O398" s="62" t="str">
        <f t="shared" si="145"/>
        <v xml:space="preserve"> </v>
      </c>
      <c r="P398" s="208">
        <f t="shared" si="146"/>
        <v>0</v>
      </c>
      <c r="Q398" s="73">
        <f t="shared" si="140"/>
        <v>0</v>
      </c>
      <c r="R398" s="73">
        <f t="shared" si="141"/>
        <v>0</v>
      </c>
      <c r="S398" s="73">
        <f t="shared" si="147"/>
        <v>0</v>
      </c>
      <c r="T398" s="73">
        <f t="shared" si="148"/>
        <v>0</v>
      </c>
      <c r="U398" s="124">
        <f t="shared" si="142"/>
        <v>0</v>
      </c>
      <c r="V398" s="73">
        <f t="shared" si="143"/>
        <v>0</v>
      </c>
      <c r="W398" s="73">
        <f t="shared" si="149"/>
        <v>0</v>
      </c>
      <c r="Y398" s="73">
        <f t="shared" si="150"/>
        <v>0</v>
      </c>
    </row>
    <row r="399" spans="1:25" ht="21" customHeight="1">
      <c r="A399" s="101">
        <v>24</v>
      </c>
      <c r="B399" s="219" t="str">
        <f>CLEAN('البيانات الأساسية'!C30)</f>
        <v/>
      </c>
      <c r="C399" s="87"/>
      <c r="D399" s="34"/>
      <c r="E399" s="34"/>
      <c r="F399" s="34"/>
      <c r="G399" s="35"/>
      <c r="H399" s="33"/>
      <c r="I399" s="34"/>
      <c r="J399" s="34"/>
      <c r="K399" s="34"/>
      <c r="L399" s="35"/>
      <c r="M399" s="36"/>
      <c r="N399" s="59"/>
      <c r="O399" s="15" t="str">
        <f t="shared" si="145"/>
        <v xml:space="preserve"> </v>
      </c>
      <c r="P399" s="208">
        <f t="shared" si="146"/>
        <v>0</v>
      </c>
      <c r="Q399" s="73">
        <f t="shared" si="140"/>
        <v>0</v>
      </c>
      <c r="R399" s="73">
        <f t="shared" si="141"/>
        <v>0</v>
      </c>
      <c r="S399" s="73">
        <f t="shared" si="147"/>
        <v>0</v>
      </c>
      <c r="T399" s="73">
        <f t="shared" si="148"/>
        <v>0</v>
      </c>
      <c r="U399" s="124">
        <f t="shared" si="142"/>
        <v>0</v>
      </c>
      <c r="V399" s="73">
        <f t="shared" si="143"/>
        <v>0</v>
      </c>
      <c r="W399" s="73">
        <f t="shared" si="149"/>
        <v>0</v>
      </c>
      <c r="Y399" s="73">
        <f t="shared" si="150"/>
        <v>0</v>
      </c>
    </row>
    <row r="400" spans="1:25" ht="21" customHeight="1" thickBot="1">
      <c r="A400" s="85">
        <v>25</v>
      </c>
      <c r="B400" s="220" t="str">
        <f>CLEAN('البيانات الأساسية'!C31)</f>
        <v/>
      </c>
      <c r="C400" s="89"/>
      <c r="D400" s="45"/>
      <c r="E400" s="45"/>
      <c r="F400" s="45"/>
      <c r="G400" s="46"/>
      <c r="H400" s="47"/>
      <c r="I400" s="48"/>
      <c r="J400" s="48"/>
      <c r="K400" s="48"/>
      <c r="L400" s="49"/>
      <c r="M400" s="50"/>
      <c r="N400" s="61"/>
      <c r="O400" s="63" t="str">
        <f t="shared" si="145"/>
        <v xml:space="preserve"> </v>
      </c>
      <c r="P400" s="208">
        <f t="shared" si="146"/>
        <v>0</v>
      </c>
      <c r="Q400" s="73">
        <f t="shared" si="140"/>
        <v>0</v>
      </c>
      <c r="R400" s="73">
        <f t="shared" si="141"/>
        <v>0</v>
      </c>
      <c r="S400" s="73">
        <f t="shared" si="147"/>
        <v>0</v>
      </c>
      <c r="T400" s="73">
        <f t="shared" si="148"/>
        <v>0</v>
      </c>
      <c r="U400" s="124">
        <f t="shared" si="142"/>
        <v>0</v>
      </c>
      <c r="V400" s="73">
        <f t="shared" si="143"/>
        <v>0</v>
      </c>
      <c r="W400" s="73">
        <f t="shared" si="149"/>
        <v>0</v>
      </c>
      <c r="Y400" s="73">
        <f t="shared" si="150"/>
        <v>0</v>
      </c>
    </row>
    <row r="401" spans="1:28" s="54" customFormat="1" ht="21" customHeight="1">
      <c r="A401" s="74"/>
      <c r="B401" s="217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3"/>
      <c r="Q401" s="73"/>
      <c r="R401" s="73"/>
      <c r="S401" s="73"/>
      <c r="T401" s="73"/>
      <c r="U401" s="124"/>
      <c r="V401" s="73"/>
      <c r="W401" s="73"/>
      <c r="X401" s="73"/>
      <c r="Y401" s="73"/>
      <c r="Z401" s="67"/>
      <c r="AB401" s="71"/>
    </row>
    <row r="402" spans="1:28" ht="21" customHeight="1">
      <c r="N402" s="55"/>
    </row>
    <row r="408" spans="1:28" ht="21" customHeight="1" thickBot="1">
      <c r="A408" s="244" t="s">
        <v>49</v>
      </c>
      <c r="B408" s="244"/>
      <c r="C408" s="244"/>
      <c r="D408" s="245" t="str">
        <f>CLEAN('البيانات الأساسية'!C4)</f>
        <v>2ث 1</v>
      </c>
      <c r="E408" s="245"/>
      <c r="F408" s="245"/>
      <c r="G408" s="244" t="s">
        <v>50</v>
      </c>
      <c r="H408" s="244"/>
      <c r="I408" s="245" t="str">
        <f>CLEAN('البيانات الأساسية'!C2)</f>
        <v>الفيزياء2</v>
      </c>
      <c r="J408" s="245"/>
      <c r="K408" s="245"/>
      <c r="L408" s="245"/>
      <c r="M408" s="263" t="s">
        <v>51</v>
      </c>
      <c r="N408" s="263"/>
      <c r="O408" s="209" t="s">
        <v>64</v>
      </c>
    </row>
    <row r="409" spans="1:28" ht="3" customHeight="1" thickBot="1">
      <c r="B409" s="217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26"/>
    </row>
    <row r="410" spans="1:28" ht="21" customHeight="1" thickBot="1">
      <c r="A410" s="247" t="s">
        <v>14</v>
      </c>
      <c r="B410" s="250" t="s">
        <v>7</v>
      </c>
      <c r="C410" s="252" t="s">
        <v>0</v>
      </c>
      <c r="D410" s="253"/>
      <c r="E410" s="253"/>
      <c r="F410" s="253"/>
      <c r="G410" s="254"/>
      <c r="H410" s="255" t="s">
        <v>13</v>
      </c>
      <c r="I410" s="256"/>
      <c r="J410" s="256"/>
      <c r="K410" s="256"/>
      <c r="L410" s="257"/>
      <c r="M410" s="258" t="s">
        <v>1</v>
      </c>
      <c r="N410" s="239" t="s">
        <v>12</v>
      </c>
      <c r="O410" s="241" t="s">
        <v>53</v>
      </c>
    </row>
    <row r="411" spans="1:28" ht="21" customHeight="1">
      <c r="A411" s="248"/>
      <c r="B411" s="251"/>
      <c r="C411" s="5" t="s">
        <v>2</v>
      </c>
      <c r="D411" s="6" t="s">
        <v>3</v>
      </c>
      <c r="E411" s="6" t="s">
        <v>4</v>
      </c>
      <c r="F411" s="6" t="s">
        <v>5</v>
      </c>
      <c r="G411" s="7" t="s">
        <v>6</v>
      </c>
      <c r="H411" s="8" t="s">
        <v>2</v>
      </c>
      <c r="I411" s="9" t="s">
        <v>3</v>
      </c>
      <c r="J411" s="9" t="s">
        <v>4</v>
      </c>
      <c r="K411" s="9" t="s">
        <v>5</v>
      </c>
      <c r="L411" s="10" t="s">
        <v>6</v>
      </c>
      <c r="M411" s="259"/>
      <c r="N411" s="261"/>
      <c r="O411" s="243"/>
    </row>
    <row r="412" spans="1:28" ht="21" customHeight="1" thickBot="1">
      <c r="A412" s="249"/>
      <c r="B412" s="251"/>
      <c r="C412" s="1">
        <v>40932</v>
      </c>
      <c r="D412" s="2">
        <v>40933</v>
      </c>
      <c r="E412" s="2">
        <v>40934</v>
      </c>
      <c r="F412" s="2">
        <v>40935</v>
      </c>
      <c r="G412" s="3">
        <v>40936</v>
      </c>
      <c r="H412" s="1">
        <f>C412</f>
        <v>40932</v>
      </c>
      <c r="I412" s="2">
        <f>D412</f>
        <v>40933</v>
      </c>
      <c r="J412" s="2">
        <f>E412</f>
        <v>40934</v>
      </c>
      <c r="K412" s="2">
        <f>F412</f>
        <v>40935</v>
      </c>
      <c r="L412" s="3">
        <f>G412</f>
        <v>40936</v>
      </c>
      <c r="M412" s="260"/>
      <c r="N412" s="240"/>
      <c r="O412" s="243"/>
      <c r="P412" s="125" t="s">
        <v>86</v>
      </c>
      <c r="Q412" s="69" t="s">
        <v>15</v>
      </c>
      <c r="R412" s="69" t="s">
        <v>16</v>
      </c>
      <c r="S412" s="69" t="s">
        <v>9</v>
      </c>
      <c r="T412" s="69" t="s">
        <v>10</v>
      </c>
      <c r="U412" s="124" t="s">
        <v>85</v>
      </c>
      <c r="V412" s="69" t="s">
        <v>11</v>
      </c>
      <c r="W412" s="73" t="s">
        <v>41</v>
      </c>
      <c r="Y412" s="73" t="s">
        <v>43</v>
      </c>
    </row>
    <row r="413" spans="1:28" ht="21" customHeight="1">
      <c r="A413" s="100">
        <v>1</v>
      </c>
      <c r="B413" s="222" t="str">
        <f>CLEAN('البيانات الأساسية'!C7)</f>
        <v/>
      </c>
      <c r="C413" s="86"/>
      <c r="D413" s="27"/>
      <c r="E413" s="27"/>
      <c r="F413" s="27"/>
      <c r="G413" s="28"/>
      <c r="H413" s="29"/>
      <c r="I413" s="30"/>
      <c r="J413" s="30"/>
      <c r="K413" s="30"/>
      <c r="L413" s="31"/>
      <c r="M413" s="32"/>
      <c r="N413" s="58"/>
      <c r="O413" s="57" t="str">
        <f>IF(C413&gt;=4,"خطأ إدخال حضور",IF(D413&gt;=4,"خطأ إدخال حضور",IF(E413&gt;=4,"خطأ إدخال حضور",IF(F413&gt;=4,"خطأ إدخال حضور",IF(G413&gt;=4,"خطأ إدخال حضور",IF(H413&gt;=6,"خطأ إدخال مشاركة",IF(I413&gt;=6,"خطأ إدخال مشاركة",IF(J413&gt;=6,"خطأ إدخال مشاركة",IF(K413&gt;=6,"خطأ إدخال مشاركة",IF(L413&gt;=6,"خطأ إدخال مشاركة",IF(M413&gt;=3,"خطأ إدخال واجبات",IF(N413&gt;=3,"خطأ إدخال ملف الاعمال"," "))))))))))))</f>
        <v xml:space="preserve"> </v>
      </c>
      <c r="P413" s="208">
        <f>COUNTIF(C413:G413,"=3")</f>
        <v>0</v>
      </c>
      <c r="Q413" s="73">
        <f t="shared" ref="Q413:Q437" si="151">COUNTIF(C413:G413,"=0")</f>
        <v>0</v>
      </c>
      <c r="R413" s="73">
        <f t="shared" ref="R413:R437" si="152">COUNTIF(D413:G413,"=1")</f>
        <v>0</v>
      </c>
      <c r="S413" s="73">
        <f>COUNTIF(C413:G413,"=2")</f>
        <v>0</v>
      </c>
      <c r="T413" s="73">
        <f>COUNTIF(C413:G413,"&gt;1")</f>
        <v>0</v>
      </c>
      <c r="U413" s="124">
        <f t="shared" ref="U413:U437" si="153">COUNTIF(C413:G413,"&gt;=0")</f>
        <v>0</v>
      </c>
      <c r="V413" s="73">
        <f t="shared" ref="V413:V437" si="154">SUM(H413:L413)</f>
        <v>0</v>
      </c>
      <c r="W413" s="73">
        <f>COUNTIF(M413,"&gt;=0")</f>
        <v>0</v>
      </c>
      <c r="Y413" s="73">
        <f t="shared" ref="Y413:Y428" si="155">COUNTIF(N413,"&gt;=0")</f>
        <v>0</v>
      </c>
    </row>
    <row r="414" spans="1:28" ht="21" customHeight="1">
      <c r="A414" s="101">
        <v>2</v>
      </c>
      <c r="B414" s="219" t="str">
        <f>CLEAN('البيانات الأساسية'!C8)</f>
        <v/>
      </c>
      <c r="C414" s="87"/>
      <c r="D414" s="34"/>
      <c r="E414" s="34"/>
      <c r="F414" s="34"/>
      <c r="G414" s="35"/>
      <c r="H414" s="33"/>
      <c r="I414" s="34"/>
      <c r="J414" s="34"/>
      <c r="K414" s="34"/>
      <c r="L414" s="35"/>
      <c r="M414" s="36"/>
      <c r="N414" s="59"/>
      <c r="O414" s="15" t="str">
        <f t="shared" ref="O414:O437" si="156">IF(C414&gt;=4,"خطأ إدخال حضور",IF(D414&gt;=4,"خطأ إدخال حضور",IF(E414&gt;=4,"خطأ إدخال حضور",IF(F414&gt;=4,"خطأ إدخال حضور",IF(G414&gt;=4,"خطأ إدخال حضور",IF(H414&gt;=6,"خطأ إدخال مشاركة",IF(I414&gt;=6,"خطأ إدخال مشاركة",IF(J414&gt;=6,"خطأ إدخال مشاركة",IF(K414&gt;=6,"خطأ إدخال مشاركة",IF(L414&gt;=6,"خطأ إدخال مشاركة",IF(M414&gt;=3,"خطأ إدخال واجبات",IF(N414&gt;=3,"خطأ إدخال ملف الاعمال"," "))))))))))))</f>
        <v xml:space="preserve"> </v>
      </c>
      <c r="P414" s="208">
        <f t="shared" ref="P414:P437" si="157">COUNTIF(C414:G414,"=3")</f>
        <v>0</v>
      </c>
      <c r="Q414" s="73">
        <f t="shared" si="151"/>
        <v>0</v>
      </c>
      <c r="R414" s="73">
        <f t="shared" si="152"/>
        <v>0</v>
      </c>
      <c r="S414" s="73">
        <f t="shared" ref="S414:S437" si="158">COUNTIF(C414:G414,"=2")</f>
        <v>0</v>
      </c>
      <c r="T414" s="73">
        <f t="shared" ref="T414:T437" si="159">COUNTIF(C414:G414,"&gt;1")</f>
        <v>0</v>
      </c>
      <c r="U414" s="124">
        <f t="shared" si="153"/>
        <v>0</v>
      </c>
      <c r="V414" s="73">
        <f t="shared" si="154"/>
        <v>0</v>
      </c>
      <c r="W414" s="73">
        <f t="shared" ref="W414:W437" si="160">COUNTIF(M414,"&gt;=0")</f>
        <v>0</v>
      </c>
      <c r="Y414" s="73">
        <f t="shared" si="155"/>
        <v>0</v>
      </c>
    </row>
    <row r="415" spans="1:28" ht="21" customHeight="1">
      <c r="A415" s="101">
        <v>3</v>
      </c>
      <c r="B415" s="219" t="str">
        <f>CLEAN('البيانات الأساسية'!C9)</f>
        <v/>
      </c>
      <c r="C415" s="88"/>
      <c r="D415" s="38"/>
      <c r="E415" s="38"/>
      <c r="F415" s="38"/>
      <c r="G415" s="39"/>
      <c r="H415" s="40"/>
      <c r="I415" s="41"/>
      <c r="J415" s="41"/>
      <c r="K415" s="41"/>
      <c r="L415" s="42"/>
      <c r="M415" s="43"/>
      <c r="N415" s="60"/>
      <c r="O415" s="62" t="str">
        <f t="shared" si="156"/>
        <v xml:space="preserve"> </v>
      </c>
      <c r="P415" s="208">
        <f t="shared" si="157"/>
        <v>0</v>
      </c>
      <c r="Q415" s="73">
        <f t="shared" si="151"/>
        <v>0</v>
      </c>
      <c r="R415" s="73">
        <f t="shared" si="152"/>
        <v>0</v>
      </c>
      <c r="S415" s="73">
        <f t="shared" si="158"/>
        <v>0</v>
      </c>
      <c r="T415" s="73">
        <f t="shared" si="159"/>
        <v>0</v>
      </c>
      <c r="U415" s="124">
        <f t="shared" si="153"/>
        <v>0</v>
      </c>
      <c r="V415" s="73">
        <f t="shared" si="154"/>
        <v>0</v>
      </c>
      <c r="W415" s="73">
        <f t="shared" si="160"/>
        <v>0</v>
      </c>
      <c r="Y415" s="73">
        <f t="shared" si="155"/>
        <v>0</v>
      </c>
    </row>
    <row r="416" spans="1:28" ht="21" customHeight="1">
      <c r="A416" s="101">
        <v>4</v>
      </c>
      <c r="B416" s="219" t="str">
        <f>CLEAN('البيانات الأساسية'!C10)</f>
        <v/>
      </c>
      <c r="C416" s="87"/>
      <c r="D416" s="34"/>
      <c r="E416" s="34"/>
      <c r="F416" s="34"/>
      <c r="G416" s="35"/>
      <c r="H416" s="33"/>
      <c r="I416" s="34"/>
      <c r="J416" s="34"/>
      <c r="K416" s="34"/>
      <c r="L416" s="35"/>
      <c r="M416" s="36"/>
      <c r="N416" s="59"/>
      <c r="O416" s="15" t="str">
        <f t="shared" si="156"/>
        <v xml:space="preserve"> </v>
      </c>
      <c r="P416" s="208">
        <f t="shared" si="157"/>
        <v>0</v>
      </c>
      <c r="Q416" s="73">
        <f t="shared" si="151"/>
        <v>0</v>
      </c>
      <c r="R416" s="73">
        <f t="shared" si="152"/>
        <v>0</v>
      </c>
      <c r="S416" s="73">
        <f t="shared" si="158"/>
        <v>0</v>
      </c>
      <c r="T416" s="73">
        <f t="shared" si="159"/>
        <v>0</v>
      </c>
      <c r="U416" s="124">
        <f t="shared" si="153"/>
        <v>0</v>
      </c>
      <c r="V416" s="73">
        <f t="shared" si="154"/>
        <v>0</v>
      </c>
      <c r="W416" s="73">
        <f t="shared" si="160"/>
        <v>0</v>
      </c>
      <c r="Y416" s="73">
        <f t="shared" si="155"/>
        <v>0</v>
      </c>
    </row>
    <row r="417" spans="1:25" ht="21" customHeight="1">
      <c r="A417" s="101">
        <v>5</v>
      </c>
      <c r="B417" s="219" t="str">
        <f>CLEAN('البيانات الأساسية'!C11)</f>
        <v/>
      </c>
      <c r="C417" s="88"/>
      <c r="D417" s="38"/>
      <c r="E417" s="38"/>
      <c r="F417" s="38"/>
      <c r="G417" s="39"/>
      <c r="H417" s="40"/>
      <c r="I417" s="41"/>
      <c r="J417" s="41"/>
      <c r="K417" s="41"/>
      <c r="L417" s="42"/>
      <c r="M417" s="43"/>
      <c r="N417" s="60"/>
      <c r="O417" s="62" t="str">
        <f t="shared" si="156"/>
        <v xml:space="preserve"> </v>
      </c>
      <c r="P417" s="208">
        <f t="shared" si="157"/>
        <v>0</v>
      </c>
      <c r="Q417" s="73">
        <f t="shared" si="151"/>
        <v>0</v>
      </c>
      <c r="R417" s="73">
        <f t="shared" si="152"/>
        <v>0</v>
      </c>
      <c r="S417" s="73">
        <f t="shared" si="158"/>
        <v>0</v>
      </c>
      <c r="T417" s="73">
        <f t="shared" si="159"/>
        <v>0</v>
      </c>
      <c r="U417" s="124">
        <f t="shared" si="153"/>
        <v>0</v>
      </c>
      <c r="V417" s="73">
        <f t="shared" si="154"/>
        <v>0</v>
      </c>
      <c r="W417" s="73">
        <f t="shared" si="160"/>
        <v>0</v>
      </c>
      <c r="Y417" s="73">
        <f t="shared" si="155"/>
        <v>0</v>
      </c>
    </row>
    <row r="418" spans="1:25" ht="21" customHeight="1">
      <c r="A418" s="101">
        <v>6</v>
      </c>
      <c r="B418" s="219" t="str">
        <f>CLEAN('البيانات الأساسية'!C12)</f>
        <v/>
      </c>
      <c r="C418" s="87"/>
      <c r="D418" s="34"/>
      <c r="E418" s="34"/>
      <c r="F418" s="34"/>
      <c r="G418" s="35"/>
      <c r="H418" s="33"/>
      <c r="I418" s="34"/>
      <c r="J418" s="34"/>
      <c r="K418" s="34"/>
      <c r="L418" s="35"/>
      <c r="M418" s="36"/>
      <c r="N418" s="59"/>
      <c r="O418" s="15" t="str">
        <f t="shared" si="156"/>
        <v xml:space="preserve"> </v>
      </c>
      <c r="P418" s="208">
        <f t="shared" si="157"/>
        <v>0</v>
      </c>
      <c r="Q418" s="73">
        <f t="shared" si="151"/>
        <v>0</v>
      </c>
      <c r="R418" s="73">
        <f t="shared" si="152"/>
        <v>0</v>
      </c>
      <c r="S418" s="73">
        <f t="shared" si="158"/>
        <v>0</v>
      </c>
      <c r="T418" s="73">
        <f t="shared" si="159"/>
        <v>0</v>
      </c>
      <c r="U418" s="124">
        <f t="shared" si="153"/>
        <v>0</v>
      </c>
      <c r="V418" s="73">
        <f t="shared" si="154"/>
        <v>0</v>
      </c>
      <c r="W418" s="73">
        <f t="shared" si="160"/>
        <v>0</v>
      </c>
      <c r="Y418" s="73">
        <f t="shared" si="155"/>
        <v>0</v>
      </c>
    </row>
    <row r="419" spans="1:25" ht="21" customHeight="1">
      <c r="A419" s="101">
        <v>7</v>
      </c>
      <c r="B419" s="219" t="str">
        <f>CLEAN('البيانات الأساسية'!C13)</f>
        <v/>
      </c>
      <c r="C419" s="88"/>
      <c r="D419" s="38"/>
      <c r="E419" s="38"/>
      <c r="F419" s="38"/>
      <c r="G419" s="39"/>
      <c r="H419" s="40"/>
      <c r="I419" s="41"/>
      <c r="J419" s="41"/>
      <c r="K419" s="41"/>
      <c r="L419" s="42"/>
      <c r="M419" s="43"/>
      <c r="N419" s="60"/>
      <c r="O419" s="62" t="str">
        <f t="shared" si="156"/>
        <v xml:space="preserve"> </v>
      </c>
      <c r="P419" s="208">
        <f t="shared" si="157"/>
        <v>0</v>
      </c>
      <c r="Q419" s="73">
        <f t="shared" si="151"/>
        <v>0</v>
      </c>
      <c r="R419" s="73">
        <f t="shared" si="152"/>
        <v>0</v>
      </c>
      <c r="S419" s="73">
        <f t="shared" si="158"/>
        <v>0</v>
      </c>
      <c r="T419" s="73">
        <f t="shared" si="159"/>
        <v>0</v>
      </c>
      <c r="U419" s="124">
        <f t="shared" si="153"/>
        <v>0</v>
      </c>
      <c r="V419" s="73">
        <f t="shared" si="154"/>
        <v>0</v>
      </c>
      <c r="W419" s="73">
        <f t="shared" si="160"/>
        <v>0</v>
      </c>
      <c r="Y419" s="73">
        <f t="shared" si="155"/>
        <v>0</v>
      </c>
    </row>
    <row r="420" spans="1:25" ht="21" customHeight="1">
      <c r="A420" s="101">
        <v>8</v>
      </c>
      <c r="B420" s="219" t="str">
        <f>CLEAN('البيانات الأساسية'!C14)</f>
        <v/>
      </c>
      <c r="C420" s="87"/>
      <c r="D420" s="34"/>
      <c r="E420" s="34"/>
      <c r="F420" s="34"/>
      <c r="G420" s="35"/>
      <c r="H420" s="33"/>
      <c r="I420" s="34"/>
      <c r="J420" s="34"/>
      <c r="K420" s="34"/>
      <c r="L420" s="35"/>
      <c r="M420" s="36"/>
      <c r="N420" s="59"/>
      <c r="O420" s="15" t="str">
        <f t="shared" si="156"/>
        <v xml:space="preserve"> </v>
      </c>
      <c r="P420" s="208">
        <f t="shared" si="157"/>
        <v>0</v>
      </c>
      <c r="Q420" s="73">
        <f t="shared" si="151"/>
        <v>0</v>
      </c>
      <c r="R420" s="73">
        <f t="shared" si="152"/>
        <v>0</v>
      </c>
      <c r="S420" s="73">
        <f t="shared" si="158"/>
        <v>0</v>
      </c>
      <c r="T420" s="73">
        <f t="shared" si="159"/>
        <v>0</v>
      </c>
      <c r="U420" s="124">
        <f t="shared" si="153"/>
        <v>0</v>
      </c>
      <c r="V420" s="73">
        <f t="shared" si="154"/>
        <v>0</v>
      </c>
      <c r="W420" s="73">
        <f t="shared" si="160"/>
        <v>0</v>
      </c>
      <c r="Y420" s="73">
        <f t="shared" si="155"/>
        <v>0</v>
      </c>
    </row>
    <row r="421" spans="1:25" ht="21" customHeight="1">
      <c r="A421" s="101">
        <v>9</v>
      </c>
      <c r="B421" s="219" t="str">
        <f>CLEAN('البيانات الأساسية'!C15)</f>
        <v/>
      </c>
      <c r="C421" s="88"/>
      <c r="D421" s="38"/>
      <c r="E421" s="38"/>
      <c r="F421" s="38"/>
      <c r="G421" s="39"/>
      <c r="H421" s="40"/>
      <c r="I421" s="41"/>
      <c r="J421" s="41"/>
      <c r="K421" s="41"/>
      <c r="L421" s="42"/>
      <c r="M421" s="43"/>
      <c r="N421" s="60"/>
      <c r="O421" s="62" t="str">
        <f t="shared" si="156"/>
        <v xml:space="preserve"> </v>
      </c>
      <c r="P421" s="208">
        <f t="shared" si="157"/>
        <v>0</v>
      </c>
      <c r="Q421" s="73">
        <f t="shared" si="151"/>
        <v>0</v>
      </c>
      <c r="R421" s="73">
        <f t="shared" si="152"/>
        <v>0</v>
      </c>
      <c r="S421" s="73">
        <f t="shared" si="158"/>
        <v>0</v>
      </c>
      <c r="T421" s="73">
        <f t="shared" si="159"/>
        <v>0</v>
      </c>
      <c r="U421" s="124">
        <f t="shared" si="153"/>
        <v>0</v>
      </c>
      <c r="V421" s="73">
        <f t="shared" si="154"/>
        <v>0</v>
      </c>
      <c r="W421" s="73">
        <f t="shared" si="160"/>
        <v>0</v>
      </c>
      <c r="Y421" s="73">
        <f t="shared" si="155"/>
        <v>0</v>
      </c>
    </row>
    <row r="422" spans="1:25" ht="21" customHeight="1">
      <c r="A422" s="101">
        <v>10</v>
      </c>
      <c r="B422" s="219" t="str">
        <f>CLEAN('البيانات الأساسية'!C16)</f>
        <v/>
      </c>
      <c r="C422" s="87"/>
      <c r="D422" s="34"/>
      <c r="E422" s="34"/>
      <c r="F422" s="34"/>
      <c r="G422" s="35"/>
      <c r="H422" s="33"/>
      <c r="I422" s="34"/>
      <c r="J422" s="34"/>
      <c r="K422" s="34"/>
      <c r="L422" s="35"/>
      <c r="M422" s="36"/>
      <c r="N422" s="59"/>
      <c r="O422" s="15" t="str">
        <f t="shared" si="156"/>
        <v xml:space="preserve"> </v>
      </c>
      <c r="P422" s="208">
        <f t="shared" si="157"/>
        <v>0</v>
      </c>
      <c r="Q422" s="73">
        <f t="shared" si="151"/>
        <v>0</v>
      </c>
      <c r="R422" s="73">
        <f t="shared" si="152"/>
        <v>0</v>
      </c>
      <c r="S422" s="73">
        <f t="shared" si="158"/>
        <v>0</v>
      </c>
      <c r="T422" s="73">
        <f t="shared" si="159"/>
        <v>0</v>
      </c>
      <c r="U422" s="124">
        <f t="shared" si="153"/>
        <v>0</v>
      </c>
      <c r="V422" s="73">
        <f t="shared" si="154"/>
        <v>0</v>
      </c>
      <c r="W422" s="73">
        <f t="shared" si="160"/>
        <v>0</v>
      </c>
      <c r="Y422" s="73">
        <f t="shared" si="155"/>
        <v>0</v>
      </c>
    </row>
    <row r="423" spans="1:25" ht="21" customHeight="1">
      <c r="A423" s="101">
        <v>11</v>
      </c>
      <c r="B423" s="219" t="str">
        <f>CLEAN('البيانات الأساسية'!C17)</f>
        <v/>
      </c>
      <c r="C423" s="88"/>
      <c r="D423" s="38"/>
      <c r="E423" s="38"/>
      <c r="F423" s="38"/>
      <c r="G423" s="39"/>
      <c r="H423" s="40"/>
      <c r="I423" s="41"/>
      <c r="J423" s="41"/>
      <c r="K423" s="41"/>
      <c r="L423" s="42"/>
      <c r="M423" s="43"/>
      <c r="N423" s="60"/>
      <c r="O423" s="62" t="str">
        <f t="shared" si="156"/>
        <v xml:space="preserve"> </v>
      </c>
      <c r="P423" s="208">
        <f t="shared" si="157"/>
        <v>0</v>
      </c>
      <c r="Q423" s="73">
        <f t="shared" si="151"/>
        <v>0</v>
      </c>
      <c r="R423" s="73">
        <f t="shared" si="152"/>
        <v>0</v>
      </c>
      <c r="S423" s="73">
        <f t="shared" si="158"/>
        <v>0</v>
      </c>
      <c r="T423" s="73">
        <f t="shared" si="159"/>
        <v>0</v>
      </c>
      <c r="U423" s="124">
        <f t="shared" si="153"/>
        <v>0</v>
      </c>
      <c r="V423" s="73">
        <f t="shared" si="154"/>
        <v>0</v>
      </c>
      <c r="W423" s="73">
        <f t="shared" si="160"/>
        <v>0</v>
      </c>
      <c r="Y423" s="73">
        <f t="shared" si="155"/>
        <v>0</v>
      </c>
    </row>
    <row r="424" spans="1:25" ht="21" customHeight="1">
      <c r="A424" s="101">
        <v>12</v>
      </c>
      <c r="B424" s="219" t="str">
        <f>CLEAN('البيانات الأساسية'!C18)</f>
        <v/>
      </c>
      <c r="C424" s="87"/>
      <c r="D424" s="34"/>
      <c r="E424" s="34"/>
      <c r="F424" s="34"/>
      <c r="G424" s="35"/>
      <c r="H424" s="33"/>
      <c r="I424" s="34"/>
      <c r="J424" s="34"/>
      <c r="K424" s="34"/>
      <c r="L424" s="35"/>
      <c r="M424" s="36"/>
      <c r="N424" s="59"/>
      <c r="O424" s="15" t="str">
        <f t="shared" si="156"/>
        <v xml:space="preserve"> </v>
      </c>
      <c r="P424" s="208">
        <f t="shared" si="157"/>
        <v>0</v>
      </c>
      <c r="Q424" s="73">
        <f t="shared" si="151"/>
        <v>0</v>
      </c>
      <c r="R424" s="73">
        <f t="shared" si="152"/>
        <v>0</v>
      </c>
      <c r="S424" s="73">
        <f t="shared" si="158"/>
        <v>0</v>
      </c>
      <c r="T424" s="73">
        <f t="shared" si="159"/>
        <v>0</v>
      </c>
      <c r="U424" s="124">
        <f t="shared" si="153"/>
        <v>0</v>
      </c>
      <c r="V424" s="73">
        <f t="shared" si="154"/>
        <v>0</v>
      </c>
      <c r="W424" s="73">
        <f t="shared" si="160"/>
        <v>0</v>
      </c>
      <c r="Y424" s="73">
        <f t="shared" si="155"/>
        <v>0</v>
      </c>
    </row>
    <row r="425" spans="1:25" ht="21" customHeight="1">
      <c r="A425" s="101">
        <v>13</v>
      </c>
      <c r="B425" s="219" t="str">
        <f>CLEAN('البيانات الأساسية'!C19)</f>
        <v/>
      </c>
      <c r="C425" s="88"/>
      <c r="D425" s="38"/>
      <c r="E425" s="38"/>
      <c r="F425" s="38"/>
      <c r="G425" s="39"/>
      <c r="H425" s="40"/>
      <c r="I425" s="41"/>
      <c r="J425" s="41"/>
      <c r="K425" s="41"/>
      <c r="L425" s="42"/>
      <c r="M425" s="43"/>
      <c r="N425" s="60"/>
      <c r="O425" s="62" t="str">
        <f t="shared" si="156"/>
        <v xml:space="preserve"> </v>
      </c>
      <c r="P425" s="208">
        <f t="shared" si="157"/>
        <v>0</v>
      </c>
      <c r="Q425" s="73">
        <f t="shared" si="151"/>
        <v>0</v>
      </c>
      <c r="R425" s="73">
        <f t="shared" si="152"/>
        <v>0</v>
      </c>
      <c r="S425" s="73">
        <f t="shared" si="158"/>
        <v>0</v>
      </c>
      <c r="T425" s="73">
        <f t="shared" si="159"/>
        <v>0</v>
      </c>
      <c r="U425" s="124">
        <f t="shared" si="153"/>
        <v>0</v>
      </c>
      <c r="V425" s="73">
        <f t="shared" si="154"/>
        <v>0</v>
      </c>
      <c r="W425" s="73">
        <f t="shared" si="160"/>
        <v>0</v>
      </c>
      <c r="Y425" s="73">
        <f t="shared" si="155"/>
        <v>0</v>
      </c>
    </row>
    <row r="426" spans="1:25" ht="21" customHeight="1">
      <c r="A426" s="101">
        <v>14</v>
      </c>
      <c r="B426" s="219" t="str">
        <f>CLEAN('البيانات الأساسية'!C20)</f>
        <v/>
      </c>
      <c r="C426" s="87"/>
      <c r="D426" s="34"/>
      <c r="E426" s="34"/>
      <c r="F426" s="34"/>
      <c r="G426" s="35"/>
      <c r="H426" s="33"/>
      <c r="I426" s="34"/>
      <c r="J426" s="34"/>
      <c r="K426" s="34"/>
      <c r="L426" s="35"/>
      <c r="M426" s="36"/>
      <c r="N426" s="59"/>
      <c r="O426" s="15" t="str">
        <f t="shared" si="156"/>
        <v xml:space="preserve"> </v>
      </c>
      <c r="P426" s="208">
        <f t="shared" si="157"/>
        <v>0</v>
      </c>
      <c r="Q426" s="73">
        <f t="shared" si="151"/>
        <v>0</v>
      </c>
      <c r="R426" s="73">
        <f t="shared" si="152"/>
        <v>0</v>
      </c>
      <c r="S426" s="73">
        <f t="shared" si="158"/>
        <v>0</v>
      </c>
      <c r="T426" s="73">
        <f t="shared" si="159"/>
        <v>0</v>
      </c>
      <c r="U426" s="124">
        <f t="shared" si="153"/>
        <v>0</v>
      </c>
      <c r="V426" s="73">
        <f t="shared" si="154"/>
        <v>0</v>
      </c>
      <c r="W426" s="73">
        <f t="shared" si="160"/>
        <v>0</v>
      </c>
      <c r="Y426" s="73">
        <f t="shared" si="155"/>
        <v>0</v>
      </c>
    </row>
    <row r="427" spans="1:25" ht="21" customHeight="1">
      <c r="A427" s="101">
        <v>15</v>
      </c>
      <c r="B427" s="219" t="str">
        <f>CLEAN('البيانات الأساسية'!C21)</f>
        <v/>
      </c>
      <c r="C427" s="88"/>
      <c r="D427" s="38"/>
      <c r="E427" s="38"/>
      <c r="F427" s="38"/>
      <c r="G427" s="39"/>
      <c r="H427" s="40"/>
      <c r="I427" s="41"/>
      <c r="J427" s="41"/>
      <c r="K427" s="41"/>
      <c r="L427" s="42"/>
      <c r="M427" s="43"/>
      <c r="N427" s="60"/>
      <c r="O427" s="62" t="str">
        <f t="shared" si="156"/>
        <v xml:space="preserve"> </v>
      </c>
      <c r="P427" s="208">
        <f t="shared" si="157"/>
        <v>0</v>
      </c>
      <c r="Q427" s="73">
        <f t="shared" si="151"/>
        <v>0</v>
      </c>
      <c r="R427" s="73">
        <f t="shared" si="152"/>
        <v>0</v>
      </c>
      <c r="S427" s="73">
        <f t="shared" si="158"/>
        <v>0</v>
      </c>
      <c r="T427" s="73">
        <f t="shared" si="159"/>
        <v>0</v>
      </c>
      <c r="U427" s="124">
        <f t="shared" si="153"/>
        <v>0</v>
      </c>
      <c r="V427" s="73">
        <f t="shared" si="154"/>
        <v>0</v>
      </c>
      <c r="W427" s="73">
        <f t="shared" si="160"/>
        <v>0</v>
      </c>
      <c r="Y427" s="73">
        <f t="shared" si="155"/>
        <v>0</v>
      </c>
    </row>
    <row r="428" spans="1:25" ht="21" customHeight="1">
      <c r="A428" s="101">
        <v>16</v>
      </c>
      <c r="B428" s="219" t="str">
        <f>CLEAN('البيانات الأساسية'!C22)</f>
        <v/>
      </c>
      <c r="C428" s="87"/>
      <c r="D428" s="34"/>
      <c r="E428" s="34"/>
      <c r="F428" s="34"/>
      <c r="G428" s="35"/>
      <c r="H428" s="33"/>
      <c r="I428" s="34"/>
      <c r="J428" s="34"/>
      <c r="K428" s="34"/>
      <c r="L428" s="35"/>
      <c r="M428" s="36"/>
      <c r="N428" s="59"/>
      <c r="O428" s="15" t="str">
        <f t="shared" si="156"/>
        <v xml:space="preserve"> </v>
      </c>
      <c r="P428" s="208">
        <f t="shared" si="157"/>
        <v>0</v>
      </c>
      <c r="Q428" s="73">
        <f t="shared" si="151"/>
        <v>0</v>
      </c>
      <c r="R428" s="73">
        <f t="shared" si="152"/>
        <v>0</v>
      </c>
      <c r="S428" s="73">
        <f t="shared" si="158"/>
        <v>0</v>
      </c>
      <c r="T428" s="73">
        <f t="shared" si="159"/>
        <v>0</v>
      </c>
      <c r="U428" s="124">
        <f t="shared" si="153"/>
        <v>0</v>
      </c>
      <c r="V428" s="73">
        <f t="shared" si="154"/>
        <v>0</v>
      </c>
      <c r="W428" s="73">
        <f t="shared" si="160"/>
        <v>0</v>
      </c>
      <c r="Y428" s="73">
        <f t="shared" si="155"/>
        <v>0</v>
      </c>
    </row>
    <row r="429" spans="1:25" ht="21" customHeight="1">
      <c r="A429" s="101">
        <v>17</v>
      </c>
      <c r="B429" s="219" t="str">
        <f>CLEAN('البيانات الأساسية'!C23)</f>
        <v/>
      </c>
      <c r="C429" s="88"/>
      <c r="D429" s="38"/>
      <c r="E429" s="38"/>
      <c r="F429" s="38"/>
      <c r="G429" s="39"/>
      <c r="H429" s="40"/>
      <c r="I429" s="41"/>
      <c r="J429" s="41"/>
      <c r="K429" s="41"/>
      <c r="L429" s="42"/>
      <c r="M429" s="43"/>
      <c r="N429" s="60"/>
      <c r="O429" s="62" t="str">
        <f t="shared" si="156"/>
        <v xml:space="preserve"> </v>
      </c>
      <c r="P429" s="208">
        <f t="shared" si="157"/>
        <v>0</v>
      </c>
      <c r="Q429" s="73">
        <f t="shared" si="151"/>
        <v>0</v>
      </c>
      <c r="R429" s="73">
        <f t="shared" si="152"/>
        <v>0</v>
      </c>
      <c r="S429" s="73">
        <f t="shared" si="158"/>
        <v>0</v>
      </c>
      <c r="T429" s="73">
        <f t="shared" si="159"/>
        <v>0</v>
      </c>
      <c r="U429" s="124">
        <f t="shared" si="153"/>
        <v>0</v>
      </c>
      <c r="V429" s="73">
        <f t="shared" si="154"/>
        <v>0</v>
      </c>
      <c r="W429" s="73">
        <f t="shared" si="160"/>
        <v>0</v>
      </c>
      <c r="Y429" s="73">
        <f t="shared" ref="Y429:Y437" si="161">COUNTIF(N429,"&gt;=0")</f>
        <v>0</v>
      </c>
    </row>
    <row r="430" spans="1:25" ht="21" customHeight="1">
      <c r="A430" s="101">
        <v>18</v>
      </c>
      <c r="B430" s="219" t="str">
        <f>CLEAN('البيانات الأساسية'!C24)</f>
        <v/>
      </c>
      <c r="C430" s="87"/>
      <c r="D430" s="34"/>
      <c r="E430" s="34"/>
      <c r="F430" s="34"/>
      <c r="G430" s="35"/>
      <c r="H430" s="33"/>
      <c r="I430" s="34"/>
      <c r="J430" s="34"/>
      <c r="K430" s="34"/>
      <c r="L430" s="35"/>
      <c r="M430" s="36"/>
      <c r="N430" s="59"/>
      <c r="O430" s="15" t="str">
        <f t="shared" si="156"/>
        <v xml:space="preserve"> </v>
      </c>
      <c r="P430" s="208">
        <f t="shared" si="157"/>
        <v>0</v>
      </c>
      <c r="Q430" s="73">
        <f t="shared" si="151"/>
        <v>0</v>
      </c>
      <c r="R430" s="73">
        <f t="shared" si="152"/>
        <v>0</v>
      </c>
      <c r="S430" s="73">
        <f t="shared" si="158"/>
        <v>0</v>
      </c>
      <c r="T430" s="73">
        <f t="shared" si="159"/>
        <v>0</v>
      </c>
      <c r="U430" s="124">
        <f t="shared" si="153"/>
        <v>0</v>
      </c>
      <c r="V430" s="73">
        <f t="shared" si="154"/>
        <v>0</v>
      </c>
      <c r="W430" s="73">
        <f t="shared" si="160"/>
        <v>0</v>
      </c>
      <c r="Y430" s="73">
        <f t="shared" si="161"/>
        <v>0</v>
      </c>
    </row>
    <row r="431" spans="1:25" ht="21" customHeight="1">
      <c r="A431" s="101">
        <v>19</v>
      </c>
      <c r="B431" s="219" t="str">
        <f>CLEAN('البيانات الأساسية'!C25)</f>
        <v/>
      </c>
      <c r="C431" s="88"/>
      <c r="D431" s="38"/>
      <c r="E431" s="38"/>
      <c r="F431" s="38"/>
      <c r="G431" s="39"/>
      <c r="H431" s="40"/>
      <c r="I431" s="41"/>
      <c r="J431" s="41"/>
      <c r="K431" s="41"/>
      <c r="L431" s="42"/>
      <c r="M431" s="43"/>
      <c r="N431" s="60"/>
      <c r="O431" s="62" t="str">
        <f t="shared" si="156"/>
        <v xml:space="preserve"> </v>
      </c>
      <c r="P431" s="208">
        <f t="shared" si="157"/>
        <v>0</v>
      </c>
      <c r="Q431" s="73">
        <f t="shared" si="151"/>
        <v>0</v>
      </c>
      <c r="R431" s="73">
        <f t="shared" si="152"/>
        <v>0</v>
      </c>
      <c r="S431" s="73">
        <f t="shared" si="158"/>
        <v>0</v>
      </c>
      <c r="T431" s="73">
        <f t="shared" si="159"/>
        <v>0</v>
      </c>
      <c r="U431" s="124">
        <f t="shared" si="153"/>
        <v>0</v>
      </c>
      <c r="V431" s="73">
        <f t="shared" si="154"/>
        <v>0</v>
      </c>
      <c r="W431" s="73">
        <f t="shared" si="160"/>
        <v>0</v>
      </c>
      <c r="Y431" s="73">
        <f t="shared" si="161"/>
        <v>0</v>
      </c>
    </row>
    <row r="432" spans="1:25" ht="21" customHeight="1">
      <c r="A432" s="101">
        <v>20</v>
      </c>
      <c r="B432" s="219" t="str">
        <f>CLEAN('البيانات الأساسية'!C26)</f>
        <v/>
      </c>
      <c r="C432" s="87"/>
      <c r="D432" s="34"/>
      <c r="E432" s="34"/>
      <c r="F432" s="34"/>
      <c r="G432" s="35"/>
      <c r="H432" s="33"/>
      <c r="I432" s="34"/>
      <c r="J432" s="34"/>
      <c r="K432" s="34"/>
      <c r="L432" s="35"/>
      <c r="M432" s="36"/>
      <c r="N432" s="59"/>
      <c r="O432" s="15" t="str">
        <f t="shared" si="156"/>
        <v xml:space="preserve"> </v>
      </c>
      <c r="P432" s="208">
        <f t="shared" si="157"/>
        <v>0</v>
      </c>
      <c r="Q432" s="73">
        <f t="shared" si="151"/>
        <v>0</v>
      </c>
      <c r="R432" s="73">
        <f t="shared" si="152"/>
        <v>0</v>
      </c>
      <c r="S432" s="73">
        <f t="shared" si="158"/>
        <v>0</v>
      </c>
      <c r="T432" s="73">
        <f t="shared" si="159"/>
        <v>0</v>
      </c>
      <c r="U432" s="124">
        <f t="shared" si="153"/>
        <v>0</v>
      </c>
      <c r="V432" s="73">
        <f t="shared" si="154"/>
        <v>0</v>
      </c>
      <c r="W432" s="73">
        <f t="shared" si="160"/>
        <v>0</v>
      </c>
      <c r="Y432" s="73">
        <f t="shared" si="161"/>
        <v>0</v>
      </c>
    </row>
    <row r="433" spans="1:42" ht="21" customHeight="1">
      <c r="A433" s="101">
        <v>21</v>
      </c>
      <c r="B433" s="219" t="str">
        <f>CLEAN('البيانات الأساسية'!C27)</f>
        <v/>
      </c>
      <c r="C433" s="88"/>
      <c r="D433" s="38"/>
      <c r="E433" s="38"/>
      <c r="F433" s="38"/>
      <c r="G433" s="39"/>
      <c r="H433" s="40"/>
      <c r="I433" s="41"/>
      <c r="J433" s="41"/>
      <c r="K433" s="41"/>
      <c r="L433" s="42"/>
      <c r="M433" s="43"/>
      <c r="N433" s="60"/>
      <c r="O433" s="62" t="str">
        <f t="shared" si="156"/>
        <v xml:space="preserve"> </v>
      </c>
      <c r="P433" s="208">
        <f t="shared" si="157"/>
        <v>0</v>
      </c>
      <c r="Q433" s="73">
        <f t="shared" si="151"/>
        <v>0</v>
      </c>
      <c r="R433" s="73">
        <f t="shared" si="152"/>
        <v>0</v>
      </c>
      <c r="S433" s="73">
        <f t="shared" si="158"/>
        <v>0</v>
      </c>
      <c r="T433" s="73">
        <f t="shared" si="159"/>
        <v>0</v>
      </c>
      <c r="U433" s="124">
        <f t="shared" si="153"/>
        <v>0</v>
      </c>
      <c r="V433" s="73">
        <f t="shared" si="154"/>
        <v>0</v>
      </c>
      <c r="W433" s="73">
        <f t="shared" si="160"/>
        <v>0</v>
      </c>
      <c r="Y433" s="73">
        <f t="shared" si="161"/>
        <v>0</v>
      </c>
    </row>
    <row r="434" spans="1:42" ht="21" customHeight="1">
      <c r="A434" s="101">
        <v>22</v>
      </c>
      <c r="B434" s="219" t="str">
        <f>CLEAN('البيانات الأساسية'!C28)</f>
        <v/>
      </c>
      <c r="C434" s="87"/>
      <c r="D434" s="34"/>
      <c r="E434" s="34"/>
      <c r="F434" s="34"/>
      <c r="G434" s="35"/>
      <c r="H434" s="33"/>
      <c r="I434" s="34"/>
      <c r="J434" s="34"/>
      <c r="K434" s="34"/>
      <c r="L434" s="35"/>
      <c r="M434" s="36"/>
      <c r="N434" s="59"/>
      <c r="O434" s="15" t="str">
        <f t="shared" si="156"/>
        <v xml:space="preserve"> </v>
      </c>
      <c r="P434" s="208">
        <f t="shared" si="157"/>
        <v>0</v>
      </c>
      <c r="Q434" s="73">
        <f t="shared" si="151"/>
        <v>0</v>
      </c>
      <c r="R434" s="73">
        <f t="shared" si="152"/>
        <v>0</v>
      </c>
      <c r="S434" s="73">
        <f t="shared" si="158"/>
        <v>0</v>
      </c>
      <c r="T434" s="73">
        <f t="shared" si="159"/>
        <v>0</v>
      </c>
      <c r="U434" s="124">
        <f t="shared" si="153"/>
        <v>0</v>
      </c>
      <c r="V434" s="73">
        <f t="shared" si="154"/>
        <v>0</v>
      </c>
      <c r="W434" s="73">
        <f t="shared" si="160"/>
        <v>0</v>
      </c>
      <c r="Y434" s="73">
        <f t="shared" si="161"/>
        <v>0</v>
      </c>
    </row>
    <row r="435" spans="1:42" ht="21" customHeight="1">
      <c r="A435" s="101">
        <v>23</v>
      </c>
      <c r="B435" s="219" t="str">
        <f>CLEAN('البيانات الأساسية'!C29)</f>
        <v/>
      </c>
      <c r="C435" s="88"/>
      <c r="D435" s="38"/>
      <c r="E435" s="38"/>
      <c r="F435" s="38"/>
      <c r="G435" s="39"/>
      <c r="H435" s="40"/>
      <c r="I435" s="41"/>
      <c r="J435" s="41"/>
      <c r="K435" s="41"/>
      <c r="L435" s="42"/>
      <c r="M435" s="43"/>
      <c r="N435" s="60"/>
      <c r="O435" s="62" t="str">
        <f t="shared" si="156"/>
        <v xml:space="preserve"> </v>
      </c>
      <c r="P435" s="208">
        <f t="shared" si="157"/>
        <v>0</v>
      </c>
      <c r="Q435" s="73">
        <f t="shared" si="151"/>
        <v>0</v>
      </c>
      <c r="R435" s="73">
        <f t="shared" si="152"/>
        <v>0</v>
      </c>
      <c r="S435" s="73">
        <f t="shared" si="158"/>
        <v>0</v>
      </c>
      <c r="T435" s="73">
        <f t="shared" si="159"/>
        <v>0</v>
      </c>
      <c r="U435" s="124">
        <f t="shared" si="153"/>
        <v>0</v>
      </c>
      <c r="V435" s="73">
        <f t="shared" si="154"/>
        <v>0</v>
      </c>
      <c r="W435" s="73">
        <f t="shared" si="160"/>
        <v>0</v>
      </c>
      <c r="Y435" s="73">
        <f t="shared" si="161"/>
        <v>0</v>
      </c>
    </row>
    <row r="436" spans="1:42" ht="21" customHeight="1">
      <c r="A436" s="101">
        <v>24</v>
      </c>
      <c r="B436" s="219" t="str">
        <f>CLEAN('البيانات الأساسية'!C30)</f>
        <v/>
      </c>
      <c r="C436" s="87"/>
      <c r="D436" s="34"/>
      <c r="E436" s="34"/>
      <c r="F436" s="34"/>
      <c r="G436" s="35"/>
      <c r="H436" s="33"/>
      <c r="I436" s="34"/>
      <c r="J436" s="34"/>
      <c r="K436" s="34"/>
      <c r="L436" s="35"/>
      <c r="M436" s="36"/>
      <c r="N436" s="59"/>
      <c r="O436" s="15" t="str">
        <f t="shared" si="156"/>
        <v xml:space="preserve"> </v>
      </c>
      <c r="P436" s="208">
        <f t="shared" si="157"/>
        <v>0</v>
      </c>
      <c r="Q436" s="73">
        <f t="shared" si="151"/>
        <v>0</v>
      </c>
      <c r="R436" s="73">
        <f t="shared" si="152"/>
        <v>0</v>
      </c>
      <c r="S436" s="73">
        <f t="shared" si="158"/>
        <v>0</v>
      </c>
      <c r="T436" s="73">
        <f t="shared" si="159"/>
        <v>0</v>
      </c>
      <c r="U436" s="124">
        <f t="shared" si="153"/>
        <v>0</v>
      </c>
      <c r="V436" s="73">
        <f t="shared" si="154"/>
        <v>0</v>
      </c>
      <c r="W436" s="73">
        <f t="shared" si="160"/>
        <v>0</v>
      </c>
      <c r="Y436" s="73">
        <f t="shared" si="161"/>
        <v>0</v>
      </c>
    </row>
    <row r="437" spans="1:42" ht="21" customHeight="1" thickBot="1">
      <c r="A437" s="85">
        <v>25</v>
      </c>
      <c r="B437" s="220" t="str">
        <f>CLEAN('البيانات الأساسية'!C31)</f>
        <v/>
      </c>
      <c r="C437" s="89"/>
      <c r="D437" s="45"/>
      <c r="E437" s="45"/>
      <c r="F437" s="45"/>
      <c r="G437" s="46"/>
      <c r="H437" s="47"/>
      <c r="I437" s="48"/>
      <c r="J437" s="48"/>
      <c r="K437" s="48"/>
      <c r="L437" s="49"/>
      <c r="M437" s="50"/>
      <c r="N437" s="61"/>
      <c r="O437" s="63" t="str">
        <f t="shared" si="156"/>
        <v xml:space="preserve"> </v>
      </c>
      <c r="P437" s="208">
        <f t="shared" si="157"/>
        <v>0</v>
      </c>
      <c r="Q437" s="73">
        <f t="shared" si="151"/>
        <v>0</v>
      </c>
      <c r="R437" s="73">
        <f t="shared" si="152"/>
        <v>0</v>
      </c>
      <c r="S437" s="73">
        <f t="shared" si="158"/>
        <v>0</v>
      </c>
      <c r="T437" s="73">
        <f t="shared" si="159"/>
        <v>0</v>
      </c>
      <c r="U437" s="124">
        <f t="shared" si="153"/>
        <v>0</v>
      </c>
      <c r="V437" s="73">
        <f t="shared" si="154"/>
        <v>0</v>
      </c>
      <c r="W437" s="73">
        <f t="shared" si="160"/>
        <v>0</v>
      </c>
      <c r="Y437" s="73">
        <f t="shared" si="161"/>
        <v>0</v>
      </c>
    </row>
    <row r="438" spans="1:42" s="54" customFormat="1" ht="21" customHeight="1">
      <c r="A438" s="74"/>
      <c r="B438" s="217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3"/>
      <c r="Q438" s="73"/>
      <c r="R438" s="73"/>
      <c r="S438" s="73"/>
      <c r="T438" s="73"/>
      <c r="U438" s="124"/>
      <c r="V438" s="73"/>
      <c r="W438" s="73"/>
      <c r="X438" s="73"/>
      <c r="Y438" s="73"/>
      <c r="Z438" s="67"/>
      <c r="AB438" s="71"/>
    </row>
    <row r="439" spans="1:42" ht="21" customHeight="1">
      <c r="N439" s="55"/>
    </row>
    <row r="445" spans="1:42" ht="21" customHeight="1" thickBot="1">
      <c r="A445" s="244" t="s">
        <v>49</v>
      </c>
      <c r="B445" s="244"/>
      <c r="C445" s="244"/>
      <c r="D445" s="245" t="str">
        <f>CLEAN('البيانات الأساسية'!C4)</f>
        <v>2ث 1</v>
      </c>
      <c r="E445" s="245"/>
      <c r="F445" s="245"/>
      <c r="G445" s="64" t="s">
        <v>50</v>
      </c>
      <c r="H445" s="64"/>
      <c r="I445" s="245" t="str">
        <f>CLEAN('البيانات الأساسية'!C2)</f>
        <v>الفيزياء2</v>
      </c>
      <c r="J445" s="245"/>
      <c r="K445" s="245"/>
      <c r="L445" s="245"/>
      <c r="M445" s="246" t="s">
        <v>51</v>
      </c>
      <c r="N445" s="246"/>
      <c r="O445" s="209" t="s">
        <v>65</v>
      </c>
    </row>
    <row r="446" spans="1:42" ht="4.5" customHeight="1" thickBot="1">
      <c r="B446" s="217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26"/>
    </row>
    <row r="447" spans="1:42" ht="21" customHeight="1" thickBot="1">
      <c r="A447" s="247" t="s">
        <v>14</v>
      </c>
      <c r="B447" s="250" t="s">
        <v>7</v>
      </c>
      <c r="C447" s="252" t="s">
        <v>0</v>
      </c>
      <c r="D447" s="253"/>
      <c r="E447" s="253"/>
      <c r="F447" s="253"/>
      <c r="G447" s="254"/>
      <c r="H447" s="255" t="s">
        <v>13</v>
      </c>
      <c r="I447" s="256"/>
      <c r="J447" s="256"/>
      <c r="K447" s="256"/>
      <c r="L447" s="257"/>
      <c r="M447" s="258" t="s">
        <v>1</v>
      </c>
      <c r="N447" s="239" t="s">
        <v>12</v>
      </c>
      <c r="O447" s="241" t="s">
        <v>53</v>
      </c>
    </row>
    <row r="448" spans="1:42" ht="21" customHeight="1">
      <c r="A448" s="248"/>
      <c r="B448" s="251"/>
      <c r="C448" s="5" t="s">
        <v>2</v>
      </c>
      <c r="D448" s="6" t="s">
        <v>3</v>
      </c>
      <c r="E448" s="6" t="s">
        <v>4</v>
      </c>
      <c r="F448" s="6" t="s">
        <v>5</v>
      </c>
      <c r="G448" s="7" t="s">
        <v>6</v>
      </c>
      <c r="H448" s="8" t="s">
        <v>2</v>
      </c>
      <c r="I448" s="9" t="s">
        <v>3</v>
      </c>
      <c r="J448" s="9" t="s">
        <v>4</v>
      </c>
      <c r="K448" s="9" t="s">
        <v>5</v>
      </c>
      <c r="L448" s="10" t="s">
        <v>6</v>
      </c>
      <c r="M448" s="259"/>
      <c r="N448" s="261"/>
      <c r="O448" s="243"/>
      <c r="AE448" s="238" t="s">
        <v>67</v>
      </c>
      <c r="AF448" s="237"/>
      <c r="AG448" s="237"/>
      <c r="AH448" s="237"/>
      <c r="AI448" s="237"/>
      <c r="AJ448" s="237"/>
      <c r="AK448" s="237"/>
      <c r="AL448" s="237"/>
      <c r="AM448" s="237"/>
      <c r="AN448" s="237"/>
      <c r="AO448" s="237"/>
      <c r="AP448" s="237"/>
    </row>
    <row r="449" spans="1:42" ht="21" customHeight="1" thickBot="1">
      <c r="A449" s="249"/>
      <c r="B449" s="251"/>
      <c r="C449" s="1">
        <v>40941</v>
      </c>
      <c r="D449" s="2">
        <v>40942</v>
      </c>
      <c r="E449" s="2">
        <v>40943</v>
      </c>
      <c r="F449" s="2">
        <v>40944</v>
      </c>
      <c r="G449" s="3">
        <v>40945</v>
      </c>
      <c r="H449" s="1">
        <f>C449</f>
        <v>40941</v>
      </c>
      <c r="I449" s="2">
        <f>D449</f>
        <v>40942</v>
      </c>
      <c r="J449" s="2">
        <f>E449</f>
        <v>40943</v>
      </c>
      <c r="K449" s="2">
        <f>F449</f>
        <v>40944</v>
      </c>
      <c r="L449" s="3">
        <f>G449</f>
        <v>40945</v>
      </c>
      <c r="M449" s="260"/>
      <c r="N449" s="240"/>
      <c r="O449" s="243"/>
      <c r="P449" s="125" t="s">
        <v>86</v>
      </c>
      <c r="Q449" s="69" t="s">
        <v>15</v>
      </c>
      <c r="R449" s="69" t="s">
        <v>16</v>
      </c>
      <c r="S449" s="69" t="s">
        <v>9</v>
      </c>
      <c r="T449" s="69" t="s">
        <v>10</v>
      </c>
      <c r="U449" s="124" t="s">
        <v>85</v>
      </c>
      <c r="V449" s="69" t="s">
        <v>11</v>
      </c>
      <c r="W449" s="73" t="s">
        <v>41</v>
      </c>
      <c r="Y449" s="73" t="s">
        <v>43</v>
      </c>
      <c r="AE449" s="69" t="s">
        <v>15</v>
      </c>
      <c r="AF449" s="78"/>
      <c r="AG449" s="69" t="s">
        <v>16</v>
      </c>
      <c r="AH449" s="78"/>
      <c r="AI449" s="69" t="s">
        <v>9</v>
      </c>
      <c r="AJ449" s="78"/>
      <c r="AK449" s="69" t="s">
        <v>10</v>
      </c>
      <c r="AL449" s="69" t="s">
        <v>11</v>
      </c>
      <c r="AM449" s="69" t="s">
        <v>35</v>
      </c>
      <c r="AN449" s="78"/>
      <c r="AO449" s="69" t="s">
        <v>42</v>
      </c>
      <c r="AP449" s="75" t="s">
        <v>44</v>
      </c>
    </row>
    <row r="450" spans="1:42" ht="21" customHeight="1">
      <c r="A450" s="100">
        <v>1</v>
      </c>
      <c r="B450" s="222" t="str">
        <f>CLEAN('البيانات الأساسية'!C7)</f>
        <v/>
      </c>
      <c r="C450" s="86"/>
      <c r="D450" s="27"/>
      <c r="E450" s="27"/>
      <c r="F450" s="27"/>
      <c r="G450" s="28"/>
      <c r="H450" s="29"/>
      <c r="I450" s="30"/>
      <c r="J450" s="30"/>
      <c r="K450" s="30"/>
      <c r="L450" s="31"/>
      <c r="M450" s="32"/>
      <c r="N450" s="58"/>
      <c r="O450" s="57" t="str">
        <f>IF(C450&gt;=4,"خطأ إدخال حضور",IF(D450&gt;=4,"خطأ إدخال حضور",IF(E450&gt;=4,"خطأ إدخال حضور",IF(F450&gt;=4,"خطأ إدخال حضور",IF(G450&gt;=4,"خطأ إدخال حضور",IF(H450&gt;=6,"خطأ إدخال مشاركة",IF(I450&gt;=6,"خطأ إدخال مشاركة",IF(J450&gt;=6,"خطأ إدخال مشاركة",IF(K450&gt;=6,"خطأ إدخال مشاركة",IF(L450&gt;=6,"خطأ إدخال مشاركة",IF(M450&gt;=3,"خطأ إدخال واجبات",IF(N450&gt;=3,"خطأ إدخال ملف الاعمال"," "))))))))))))</f>
        <v xml:space="preserve"> </v>
      </c>
      <c r="P450" s="208">
        <f>COUNTIF(C450:G450,"=3")</f>
        <v>0</v>
      </c>
      <c r="Q450" s="73">
        <f t="shared" ref="Q450:Q474" si="162">COUNTIF(C450:G450,"=0")</f>
        <v>0</v>
      </c>
      <c r="R450" s="73">
        <f t="shared" ref="R450:R474" si="163">COUNTIF(D450:G450,"=1")</f>
        <v>0</v>
      </c>
      <c r="S450" s="73">
        <f>COUNTIF(C450:G450,"=2")</f>
        <v>0</v>
      </c>
      <c r="T450" s="73">
        <f>COUNTIF(C450:G450,"&gt;1")</f>
        <v>0</v>
      </c>
      <c r="U450" s="124">
        <f t="shared" ref="U450:U474" si="164">COUNTIF(C450:G450,"&gt;=0")</f>
        <v>0</v>
      </c>
      <c r="V450" s="73">
        <f t="shared" ref="V450:V474" si="165">SUM(H450:L450)</f>
        <v>0</v>
      </c>
      <c r="W450" s="73">
        <f>COUNTIF(M450,"&gt;=0")</f>
        <v>0</v>
      </c>
      <c r="Y450" s="73">
        <f t="shared" ref="Y450:Y465" si="166">COUNTIF(N450,"&gt;=0")</f>
        <v>0</v>
      </c>
      <c r="AE450" s="73">
        <f>SUM(Q228,Q265,Q302,Q339,Q376,Q413,Q450)</f>
        <v>0</v>
      </c>
      <c r="AG450" s="73">
        <f>SUM(R228,R265,R302,R339,R376,R413,R450)</f>
        <v>0</v>
      </c>
      <c r="AI450" s="73">
        <f>SUM(S228,S265,S302,S339,S376,S413,S450)</f>
        <v>0</v>
      </c>
      <c r="AK450" s="73">
        <f t="shared" ref="AK450:AK474" si="167">SUM(T228,T265,T302,T339,T376,T413,T450)</f>
        <v>0</v>
      </c>
      <c r="AL450" s="73">
        <f>SUM(V228,V265,V302,V339,V376,V413,V450)</f>
        <v>0</v>
      </c>
      <c r="AM450" s="72" t="e">
        <f>AL450/AK450</f>
        <v>#DIV/0!</v>
      </c>
      <c r="AO450" s="73">
        <f>SUM(W228,W265,W302,W339,W376,W413,W450)*2</f>
        <v>0</v>
      </c>
      <c r="AP450" s="73">
        <f>SUM(Y228,Y265,Y302,Y339,Y376,Y413,Y450)*2</f>
        <v>0</v>
      </c>
    </row>
    <row r="451" spans="1:42" ht="21" customHeight="1">
      <c r="A451" s="101">
        <v>2</v>
      </c>
      <c r="B451" s="219" t="str">
        <f>CLEAN('البيانات الأساسية'!C8)</f>
        <v/>
      </c>
      <c r="C451" s="87"/>
      <c r="D451" s="34"/>
      <c r="E451" s="34"/>
      <c r="F451" s="34"/>
      <c r="G451" s="35"/>
      <c r="H451" s="33"/>
      <c r="I451" s="34"/>
      <c r="J451" s="34"/>
      <c r="K451" s="34"/>
      <c r="L451" s="35"/>
      <c r="M451" s="36"/>
      <c r="N451" s="59"/>
      <c r="O451" s="15" t="str">
        <f t="shared" ref="O451:O474" si="168">IF(C451&gt;=4,"خطأ إدخال حضور",IF(D451&gt;=4,"خطأ إدخال حضور",IF(E451&gt;=4,"خطأ إدخال حضور",IF(F451&gt;=4,"خطأ إدخال حضور",IF(G451&gt;=4,"خطأ إدخال حضور",IF(H451&gt;=6,"خطأ إدخال مشاركة",IF(I451&gt;=6,"خطأ إدخال مشاركة",IF(J451&gt;=6,"خطأ إدخال مشاركة",IF(K451&gt;=6,"خطأ إدخال مشاركة",IF(L451&gt;=6,"خطأ إدخال مشاركة",IF(M451&gt;=3,"خطأ إدخال واجبات",IF(N451&gt;=3,"خطأ إدخال ملف الاعمال"," "))))))))))))</f>
        <v xml:space="preserve"> </v>
      </c>
      <c r="P451" s="208">
        <f t="shared" ref="P451:P474" si="169">COUNTIF(C451:G451,"=3")</f>
        <v>0</v>
      </c>
      <c r="Q451" s="73">
        <f t="shared" si="162"/>
        <v>0</v>
      </c>
      <c r="R451" s="73">
        <f t="shared" si="163"/>
        <v>0</v>
      </c>
      <c r="S451" s="73">
        <f t="shared" ref="S451:S474" si="170">COUNTIF(C451:G451,"=2")</f>
        <v>0</v>
      </c>
      <c r="T451" s="73">
        <f t="shared" ref="T451:T474" si="171">COUNTIF(C451:G451,"&gt;1")</f>
        <v>0</v>
      </c>
      <c r="U451" s="124">
        <f t="shared" si="164"/>
        <v>0</v>
      </c>
      <c r="V451" s="73">
        <f t="shared" si="165"/>
        <v>0</v>
      </c>
      <c r="W451" s="73">
        <f t="shared" ref="W451:W474" si="172">COUNTIF(M451,"&gt;=0")</f>
        <v>0</v>
      </c>
      <c r="Y451" s="73">
        <f t="shared" si="166"/>
        <v>0</v>
      </c>
      <c r="AE451" s="73">
        <f t="shared" ref="AE451:AE474" si="173">SUM(Q229,Q266,Q303,Q340,Q377,Q414,Q451)</f>
        <v>0</v>
      </c>
      <c r="AG451" s="73">
        <f t="shared" ref="AG451:AG474" si="174">SUM(R229,R266,R303,R340,R377,R414,R451)</f>
        <v>0</v>
      </c>
      <c r="AI451" s="73">
        <f t="shared" ref="AI451:AI474" si="175">SUM(S229,S266,S303,S340,S377,S414,S451)</f>
        <v>0</v>
      </c>
      <c r="AK451" s="73">
        <f t="shared" si="167"/>
        <v>0</v>
      </c>
      <c r="AL451" s="73">
        <f t="shared" ref="AL451" si="176">SUM(V229,V266,V303,V340,V377,V414,V451)</f>
        <v>0</v>
      </c>
      <c r="AM451" s="72" t="e">
        <f t="shared" ref="AM451:AM474" si="177">AL451/AK451</f>
        <v>#DIV/0!</v>
      </c>
      <c r="AO451" s="73">
        <f t="shared" ref="AO451:AO474" si="178">SUM(W229,W266,W303,W340,W377,W414,W451)*2</f>
        <v>0</v>
      </c>
      <c r="AP451" s="73">
        <f t="shared" ref="AP451:AP474" si="179">SUM(Y229,Y266,Y303,Y340,Y377,Y414,Y451)*2</f>
        <v>0</v>
      </c>
    </row>
    <row r="452" spans="1:42" ht="21" customHeight="1">
      <c r="A452" s="101">
        <v>3</v>
      </c>
      <c r="B452" s="219" t="str">
        <f>CLEAN('البيانات الأساسية'!C9)</f>
        <v/>
      </c>
      <c r="C452" s="88"/>
      <c r="D452" s="38"/>
      <c r="E452" s="38"/>
      <c r="F452" s="38"/>
      <c r="G452" s="39"/>
      <c r="H452" s="40"/>
      <c r="I452" s="41"/>
      <c r="J452" s="41"/>
      <c r="K452" s="41"/>
      <c r="L452" s="42"/>
      <c r="M452" s="43"/>
      <c r="N452" s="60"/>
      <c r="O452" s="62" t="str">
        <f t="shared" si="168"/>
        <v xml:space="preserve"> </v>
      </c>
      <c r="P452" s="208">
        <f t="shared" si="169"/>
        <v>0</v>
      </c>
      <c r="Q452" s="73">
        <f t="shared" si="162"/>
        <v>0</v>
      </c>
      <c r="R452" s="73">
        <f t="shared" si="163"/>
        <v>0</v>
      </c>
      <c r="S452" s="73">
        <f t="shared" si="170"/>
        <v>0</v>
      </c>
      <c r="T452" s="73">
        <f t="shared" si="171"/>
        <v>0</v>
      </c>
      <c r="U452" s="124">
        <f t="shared" si="164"/>
        <v>0</v>
      </c>
      <c r="V452" s="73">
        <f t="shared" si="165"/>
        <v>0</v>
      </c>
      <c r="W452" s="73">
        <f t="shared" si="172"/>
        <v>0</v>
      </c>
      <c r="Y452" s="73">
        <f t="shared" si="166"/>
        <v>0</v>
      </c>
      <c r="AE452" s="73">
        <f t="shared" si="173"/>
        <v>0</v>
      </c>
      <c r="AG452" s="73">
        <f t="shared" si="174"/>
        <v>0</v>
      </c>
      <c r="AI452" s="73">
        <f t="shared" si="175"/>
        <v>0</v>
      </c>
      <c r="AK452" s="73">
        <f t="shared" si="167"/>
        <v>0</v>
      </c>
      <c r="AL452" s="73">
        <f t="shared" ref="AL452" si="180">SUM(V230,V267,V304,V341,V378,V415,V452)</f>
        <v>0</v>
      </c>
      <c r="AM452" s="72" t="e">
        <f t="shared" si="177"/>
        <v>#DIV/0!</v>
      </c>
      <c r="AO452" s="73">
        <f t="shared" si="178"/>
        <v>0</v>
      </c>
      <c r="AP452" s="73">
        <f t="shared" si="179"/>
        <v>0</v>
      </c>
    </row>
    <row r="453" spans="1:42" ht="21" customHeight="1">
      <c r="A453" s="101">
        <v>4</v>
      </c>
      <c r="B453" s="219" t="str">
        <f>CLEAN('البيانات الأساسية'!C10)</f>
        <v/>
      </c>
      <c r="C453" s="87"/>
      <c r="D453" s="34"/>
      <c r="E453" s="34"/>
      <c r="F453" s="34"/>
      <c r="G453" s="35"/>
      <c r="H453" s="33"/>
      <c r="I453" s="34"/>
      <c r="J453" s="34"/>
      <c r="K453" s="34"/>
      <c r="L453" s="35"/>
      <c r="M453" s="36"/>
      <c r="N453" s="59"/>
      <c r="O453" s="15" t="str">
        <f t="shared" si="168"/>
        <v xml:space="preserve"> </v>
      </c>
      <c r="P453" s="208">
        <f t="shared" si="169"/>
        <v>0</v>
      </c>
      <c r="Q453" s="73">
        <f t="shared" si="162"/>
        <v>0</v>
      </c>
      <c r="R453" s="73">
        <f t="shared" si="163"/>
        <v>0</v>
      </c>
      <c r="S453" s="73">
        <f t="shared" si="170"/>
        <v>0</v>
      </c>
      <c r="T453" s="73">
        <f t="shared" si="171"/>
        <v>0</v>
      </c>
      <c r="U453" s="124">
        <f t="shared" si="164"/>
        <v>0</v>
      </c>
      <c r="V453" s="73">
        <f t="shared" si="165"/>
        <v>0</v>
      </c>
      <c r="W453" s="73">
        <f t="shared" si="172"/>
        <v>0</v>
      </c>
      <c r="Y453" s="73">
        <f t="shared" si="166"/>
        <v>0</v>
      </c>
      <c r="AE453" s="73">
        <f t="shared" si="173"/>
        <v>0</v>
      </c>
      <c r="AG453" s="73">
        <f t="shared" si="174"/>
        <v>0</v>
      </c>
      <c r="AI453" s="73">
        <f t="shared" si="175"/>
        <v>0</v>
      </c>
      <c r="AK453" s="73">
        <f t="shared" si="167"/>
        <v>0</v>
      </c>
      <c r="AL453" s="73">
        <f t="shared" ref="AL453" si="181">SUM(V231,V268,V305,V342,V379,V416,V453)</f>
        <v>0</v>
      </c>
      <c r="AM453" s="72" t="e">
        <f t="shared" si="177"/>
        <v>#DIV/0!</v>
      </c>
      <c r="AO453" s="73">
        <f t="shared" si="178"/>
        <v>0</v>
      </c>
      <c r="AP453" s="73">
        <f t="shared" si="179"/>
        <v>0</v>
      </c>
    </row>
    <row r="454" spans="1:42" ht="21" customHeight="1">
      <c r="A454" s="101">
        <v>5</v>
      </c>
      <c r="B454" s="219" t="str">
        <f>CLEAN('البيانات الأساسية'!C11)</f>
        <v/>
      </c>
      <c r="C454" s="88"/>
      <c r="D454" s="38"/>
      <c r="E454" s="38"/>
      <c r="F454" s="38"/>
      <c r="G454" s="39"/>
      <c r="H454" s="40"/>
      <c r="I454" s="41"/>
      <c r="J454" s="41"/>
      <c r="K454" s="41"/>
      <c r="L454" s="42"/>
      <c r="M454" s="43"/>
      <c r="N454" s="60"/>
      <c r="O454" s="62" t="str">
        <f t="shared" si="168"/>
        <v xml:space="preserve"> </v>
      </c>
      <c r="P454" s="208">
        <f t="shared" si="169"/>
        <v>0</v>
      </c>
      <c r="Q454" s="73">
        <f t="shared" si="162"/>
        <v>0</v>
      </c>
      <c r="R454" s="73">
        <f t="shared" si="163"/>
        <v>0</v>
      </c>
      <c r="S454" s="73">
        <f t="shared" si="170"/>
        <v>0</v>
      </c>
      <c r="T454" s="73">
        <f t="shared" si="171"/>
        <v>0</v>
      </c>
      <c r="U454" s="124">
        <f t="shared" si="164"/>
        <v>0</v>
      </c>
      <c r="V454" s="73">
        <f t="shared" si="165"/>
        <v>0</v>
      </c>
      <c r="W454" s="73">
        <f t="shared" si="172"/>
        <v>0</v>
      </c>
      <c r="Y454" s="73">
        <f t="shared" si="166"/>
        <v>0</v>
      </c>
      <c r="AE454" s="73">
        <f t="shared" si="173"/>
        <v>0</v>
      </c>
      <c r="AG454" s="73">
        <f t="shared" si="174"/>
        <v>0</v>
      </c>
      <c r="AI454" s="73">
        <f t="shared" si="175"/>
        <v>0</v>
      </c>
      <c r="AK454" s="73">
        <f t="shared" si="167"/>
        <v>0</v>
      </c>
      <c r="AL454" s="73">
        <f t="shared" ref="AL454" si="182">SUM(V232,V269,V306,V343,V380,V417,V454)</f>
        <v>0</v>
      </c>
      <c r="AM454" s="72" t="e">
        <f t="shared" si="177"/>
        <v>#DIV/0!</v>
      </c>
      <c r="AO454" s="73">
        <f t="shared" si="178"/>
        <v>0</v>
      </c>
      <c r="AP454" s="73">
        <f t="shared" si="179"/>
        <v>0</v>
      </c>
    </row>
    <row r="455" spans="1:42" ht="21" customHeight="1">
      <c r="A455" s="101">
        <v>6</v>
      </c>
      <c r="B455" s="219" t="str">
        <f>CLEAN('البيانات الأساسية'!C12)</f>
        <v/>
      </c>
      <c r="C455" s="87"/>
      <c r="D455" s="34"/>
      <c r="E455" s="34"/>
      <c r="F455" s="34"/>
      <c r="G455" s="35"/>
      <c r="H455" s="33"/>
      <c r="I455" s="34"/>
      <c r="J455" s="34"/>
      <c r="K455" s="34"/>
      <c r="L455" s="35"/>
      <c r="M455" s="36"/>
      <c r="N455" s="59"/>
      <c r="O455" s="15" t="str">
        <f t="shared" si="168"/>
        <v xml:space="preserve"> </v>
      </c>
      <c r="P455" s="208">
        <f t="shared" si="169"/>
        <v>0</v>
      </c>
      <c r="Q455" s="73">
        <f t="shared" si="162"/>
        <v>0</v>
      </c>
      <c r="R455" s="73">
        <f t="shared" si="163"/>
        <v>0</v>
      </c>
      <c r="S455" s="73">
        <f t="shared" si="170"/>
        <v>0</v>
      </c>
      <c r="T455" s="73">
        <f t="shared" si="171"/>
        <v>0</v>
      </c>
      <c r="U455" s="124">
        <f t="shared" si="164"/>
        <v>0</v>
      </c>
      <c r="V455" s="73">
        <f t="shared" si="165"/>
        <v>0</v>
      </c>
      <c r="W455" s="73">
        <f t="shared" si="172"/>
        <v>0</v>
      </c>
      <c r="Y455" s="73">
        <f t="shared" si="166"/>
        <v>0</v>
      </c>
      <c r="AE455" s="73">
        <f t="shared" si="173"/>
        <v>0</v>
      </c>
      <c r="AG455" s="73">
        <f t="shared" si="174"/>
        <v>0</v>
      </c>
      <c r="AI455" s="73">
        <f t="shared" si="175"/>
        <v>0</v>
      </c>
      <c r="AK455" s="73">
        <f t="shared" si="167"/>
        <v>0</v>
      </c>
      <c r="AL455" s="73">
        <f t="shared" ref="AL455" si="183">SUM(V233,V270,V307,V344,V381,V418,V455)</f>
        <v>0</v>
      </c>
      <c r="AM455" s="72" t="e">
        <f t="shared" si="177"/>
        <v>#DIV/0!</v>
      </c>
      <c r="AO455" s="73">
        <f t="shared" si="178"/>
        <v>0</v>
      </c>
      <c r="AP455" s="73">
        <f t="shared" si="179"/>
        <v>0</v>
      </c>
    </row>
    <row r="456" spans="1:42" ht="21" customHeight="1">
      <c r="A456" s="101">
        <v>7</v>
      </c>
      <c r="B456" s="219" t="str">
        <f>CLEAN('البيانات الأساسية'!C13)</f>
        <v/>
      </c>
      <c r="C456" s="88"/>
      <c r="D456" s="38"/>
      <c r="E456" s="38"/>
      <c r="F456" s="38"/>
      <c r="G456" s="39"/>
      <c r="H456" s="40"/>
      <c r="I456" s="41"/>
      <c r="J456" s="41"/>
      <c r="K456" s="41"/>
      <c r="L456" s="42"/>
      <c r="M456" s="43"/>
      <c r="N456" s="60"/>
      <c r="O456" s="62" t="str">
        <f t="shared" si="168"/>
        <v xml:space="preserve"> </v>
      </c>
      <c r="P456" s="208">
        <f t="shared" si="169"/>
        <v>0</v>
      </c>
      <c r="Q456" s="73">
        <f t="shared" si="162"/>
        <v>0</v>
      </c>
      <c r="R456" s="73">
        <f t="shared" si="163"/>
        <v>0</v>
      </c>
      <c r="S456" s="73">
        <f t="shared" si="170"/>
        <v>0</v>
      </c>
      <c r="T456" s="73">
        <f t="shared" si="171"/>
        <v>0</v>
      </c>
      <c r="U456" s="124">
        <f t="shared" si="164"/>
        <v>0</v>
      </c>
      <c r="V456" s="73">
        <f t="shared" si="165"/>
        <v>0</v>
      </c>
      <c r="W456" s="73">
        <f t="shared" si="172"/>
        <v>0</v>
      </c>
      <c r="Y456" s="73">
        <f t="shared" si="166"/>
        <v>0</v>
      </c>
      <c r="AE456" s="73">
        <f t="shared" si="173"/>
        <v>0</v>
      </c>
      <c r="AG456" s="73">
        <f t="shared" si="174"/>
        <v>0</v>
      </c>
      <c r="AI456" s="73">
        <f t="shared" si="175"/>
        <v>0</v>
      </c>
      <c r="AK456" s="73">
        <f t="shared" si="167"/>
        <v>0</v>
      </c>
      <c r="AL456" s="73">
        <f t="shared" ref="AL456" si="184">SUM(V234,V271,V308,V345,V382,V419,V456)</f>
        <v>0</v>
      </c>
      <c r="AM456" s="72" t="e">
        <f t="shared" si="177"/>
        <v>#DIV/0!</v>
      </c>
      <c r="AO456" s="73">
        <f t="shared" si="178"/>
        <v>0</v>
      </c>
      <c r="AP456" s="73">
        <f t="shared" si="179"/>
        <v>0</v>
      </c>
    </row>
    <row r="457" spans="1:42" ht="21" customHeight="1">
      <c r="A457" s="101">
        <v>8</v>
      </c>
      <c r="B457" s="219" t="str">
        <f>CLEAN('البيانات الأساسية'!C14)</f>
        <v/>
      </c>
      <c r="C457" s="87"/>
      <c r="D457" s="34"/>
      <c r="E457" s="34"/>
      <c r="F457" s="34"/>
      <c r="G457" s="35"/>
      <c r="H457" s="33"/>
      <c r="I457" s="34"/>
      <c r="J457" s="34"/>
      <c r="K457" s="34"/>
      <c r="L457" s="35"/>
      <c r="M457" s="36"/>
      <c r="N457" s="59"/>
      <c r="O457" s="15" t="str">
        <f t="shared" si="168"/>
        <v xml:space="preserve"> </v>
      </c>
      <c r="P457" s="208">
        <f t="shared" si="169"/>
        <v>0</v>
      </c>
      <c r="Q457" s="73">
        <f t="shared" si="162"/>
        <v>0</v>
      </c>
      <c r="R457" s="73">
        <f t="shared" si="163"/>
        <v>0</v>
      </c>
      <c r="S457" s="73">
        <f t="shared" si="170"/>
        <v>0</v>
      </c>
      <c r="T457" s="73">
        <f t="shared" si="171"/>
        <v>0</v>
      </c>
      <c r="U457" s="124">
        <f t="shared" si="164"/>
        <v>0</v>
      </c>
      <c r="V457" s="73">
        <f t="shared" si="165"/>
        <v>0</v>
      </c>
      <c r="W457" s="73">
        <f t="shared" si="172"/>
        <v>0</v>
      </c>
      <c r="Y457" s="73">
        <f t="shared" si="166"/>
        <v>0</v>
      </c>
      <c r="AE457" s="73">
        <f t="shared" si="173"/>
        <v>0</v>
      </c>
      <c r="AG457" s="73">
        <f t="shared" si="174"/>
        <v>0</v>
      </c>
      <c r="AI457" s="73">
        <f t="shared" si="175"/>
        <v>0</v>
      </c>
      <c r="AK457" s="73">
        <f t="shared" si="167"/>
        <v>0</v>
      </c>
      <c r="AL457" s="73">
        <f t="shared" ref="AL457" si="185">SUM(V235,V272,V309,V346,V383,V420,V457)</f>
        <v>0</v>
      </c>
      <c r="AM457" s="72" t="e">
        <f t="shared" si="177"/>
        <v>#DIV/0!</v>
      </c>
      <c r="AO457" s="73">
        <f t="shared" si="178"/>
        <v>0</v>
      </c>
      <c r="AP457" s="73">
        <f t="shared" si="179"/>
        <v>0</v>
      </c>
    </row>
    <row r="458" spans="1:42" ht="21" customHeight="1">
      <c r="A458" s="101">
        <v>9</v>
      </c>
      <c r="B458" s="219" t="str">
        <f>CLEAN('البيانات الأساسية'!C15)</f>
        <v/>
      </c>
      <c r="C458" s="88"/>
      <c r="D458" s="38"/>
      <c r="E458" s="38"/>
      <c r="F458" s="38"/>
      <c r="G458" s="39"/>
      <c r="H458" s="40"/>
      <c r="I458" s="41"/>
      <c r="J458" s="41"/>
      <c r="K458" s="41"/>
      <c r="L458" s="42"/>
      <c r="M458" s="43"/>
      <c r="N458" s="60"/>
      <c r="O458" s="62" t="str">
        <f t="shared" si="168"/>
        <v xml:space="preserve"> </v>
      </c>
      <c r="P458" s="208">
        <f t="shared" si="169"/>
        <v>0</v>
      </c>
      <c r="Q458" s="73">
        <f t="shared" si="162"/>
        <v>0</v>
      </c>
      <c r="R458" s="73">
        <f t="shared" si="163"/>
        <v>0</v>
      </c>
      <c r="S458" s="73">
        <f t="shared" si="170"/>
        <v>0</v>
      </c>
      <c r="T458" s="73">
        <f t="shared" si="171"/>
        <v>0</v>
      </c>
      <c r="U458" s="124">
        <f t="shared" si="164"/>
        <v>0</v>
      </c>
      <c r="V458" s="73">
        <f t="shared" si="165"/>
        <v>0</v>
      </c>
      <c r="W458" s="73">
        <f t="shared" si="172"/>
        <v>0</v>
      </c>
      <c r="Y458" s="73">
        <f t="shared" si="166"/>
        <v>0</v>
      </c>
      <c r="AE458" s="73">
        <f t="shared" si="173"/>
        <v>0</v>
      </c>
      <c r="AG458" s="73">
        <f t="shared" si="174"/>
        <v>0</v>
      </c>
      <c r="AI458" s="73">
        <f t="shared" si="175"/>
        <v>0</v>
      </c>
      <c r="AK458" s="73">
        <f t="shared" si="167"/>
        <v>0</v>
      </c>
      <c r="AL458" s="73">
        <f t="shared" ref="AL458" si="186">SUM(V236,V273,V310,V347,V384,V421,V458)</f>
        <v>0</v>
      </c>
      <c r="AM458" s="72" t="e">
        <f t="shared" si="177"/>
        <v>#DIV/0!</v>
      </c>
      <c r="AO458" s="73">
        <f t="shared" si="178"/>
        <v>0</v>
      </c>
      <c r="AP458" s="73">
        <f t="shared" si="179"/>
        <v>0</v>
      </c>
    </row>
    <row r="459" spans="1:42" ht="21" customHeight="1">
      <c r="A459" s="101">
        <v>10</v>
      </c>
      <c r="B459" s="219" t="str">
        <f>CLEAN('البيانات الأساسية'!C16)</f>
        <v/>
      </c>
      <c r="C459" s="87"/>
      <c r="D459" s="34"/>
      <c r="E459" s="34"/>
      <c r="F459" s="34"/>
      <c r="G459" s="35"/>
      <c r="H459" s="33"/>
      <c r="I459" s="34"/>
      <c r="J459" s="34"/>
      <c r="K459" s="34"/>
      <c r="L459" s="35"/>
      <c r="M459" s="36"/>
      <c r="N459" s="59"/>
      <c r="O459" s="15" t="str">
        <f t="shared" si="168"/>
        <v xml:space="preserve"> </v>
      </c>
      <c r="P459" s="208">
        <f t="shared" si="169"/>
        <v>0</v>
      </c>
      <c r="Q459" s="73">
        <f t="shared" si="162"/>
        <v>0</v>
      </c>
      <c r="R459" s="73">
        <f t="shared" si="163"/>
        <v>0</v>
      </c>
      <c r="S459" s="73">
        <f t="shared" si="170"/>
        <v>0</v>
      </c>
      <c r="T459" s="73">
        <f t="shared" si="171"/>
        <v>0</v>
      </c>
      <c r="U459" s="124">
        <f t="shared" si="164"/>
        <v>0</v>
      </c>
      <c r="V459" s="73">
        <f t="shared" si="165"/>
        <v>0</v>
      </c>
      <c r="W459" s="73">
        <f t="shared" si="172"/>
        <v>0</v>
      </c>
      <c r="Y459" s="73">
        <f t="shared" si="166"/>
        <v>0</v>
      </c>
      <c r="AE459" s="73">
        <f t="shared" si="173"/>
        <v>0</v>
      </c>
      <c r="AG459" s="73">
        <f t="shared" si="174"/>
        <v>0</v>
      </c>
      <c r="AI459" s="73">
        <f t="shared" si="175"/>
        <v>0</v>
      </c>
      <c r="AK459" s="73">
        <f t="shared" si="167"/>
        <v>0</v>
      </c>
      <c r="AL459" s="73">
        <f t="shared" ref="AL459" si="187">SUM(V237,V274,V311,V348,V385,V422,V459)</f>
        <v>0</v>
      </c>
      <c r="AM459" s="72" t="e">
        <f t="shared" si="177"/>
        <v>#DIV/0!</v>
      </c>
      <c r="AO459" s="73">
        <f t="shared" si="178"/>
        <v>0</v>
      </c>
      <c r="AP459" s="73">
        <f t="shared" si="179"/>
        <v>0</v>
      </c>
    </row>
    <row r="460" spans="1:42" ht="21" customHeight="1">
      <c r="A460" s="101">
        <v>11</v>
      </c>
      <c r="B460" s="219" t="str">
        <f>CLEAN('البيانات الأساسية'!C17)</f>
        <v/>
      </c>
      <c r="C460" s="88"/>
      <c r="D460" s="38"/>
      <c r="E460" s="38"/>
      <c r="F460" s="38"/>
      <c r="G460" s="39"/>
      <c r="H460" s="40"/>
      <c r="I460" s="41"/>
      <c r="J460" s="41"/>
      <c r="K460" s="41"/>
      <c r="L460" s="42"/>
      <c r="M460" s="43"/>
      <c r="N460" s="60"/>
      <c r="O460" s="62" t="str">
        <f t="shared" si="168"/>
        <v xml:space="preserve"> </v>
      </c>
      <c r="P460" s="208">
        <f t="shared" si="169"/>
        <v>0</v>
      </c>
      <c r="Q460" s="73">
        <f t="shared" si="162"/>
        <v>0</v>
      </c>
      <c r="R460" s="73">
        <f t="shared" si="163"/>
        <v>0</v>
      </c>
      <c r="S460" s="73">
        <f t="shared" si="170"/>
        <v>0</v>
      </c>
      <c r="T460" s="73">
        <f t="shared" si="171"/>
        <v>0</v>
      </c>
      <c r="U460" s="124">
        <f t="shared" si="164"/>
        <v>0</v>
      </c>
      <c r="V460" s="73">
        <f t="shared" si="165"/>
        <v>0</v>
      </c>
      <c r="W460" s="73">
        <f t="shared" si="172"/>
        <v>0</v>
      </c>
      <c r="Y460" s="73">
        <f t="shared" si="166"/>
        <v>0</v>
      </c>
      <c r="AE460" s="73">
        <f t="shared" si="173"/>
        <v>0</v>
      </c>
      <c r="AG460" s="73">
        <f t="shared" si="174"/>
        <v>0</v>
      </c>
      <c r="AI460" s="73">
        <f t="shared" si="175"/>
        <v>0</v>
      </c>
      <c r="AK460" s="73">
        <f t="shared" si="167"/>
        <v>0</v>
      </c>
      <c r="AL460" s="73">
        <f t="shared" ref="AL460" si="188">SUM(V238,V275,V312,V349,V386,V423,V460)</f>
        <v>0</v>
      </c>
      <c r="AM460" s="72" t="e">
        <f t="shared" si="177"/>
        <v>#DIV/0!</v>
      </c>
      <c r="AO460" s="73">
        <f t="shared" si="178"/>
        <v>0</v>
      </c>
      <c r="AP460" s="73">
        <f t="shared" si="179"/>
        <v>0</v>
      </c>
    </row>
    <row r="461" spans="1:42" ht="21" customHeight="1">
      <c r="A461" s="101">
        <v>12</v>
      </c>
      <c r="B461" s="219" t="str">
        <f>CLEAN('البيانات الأساسية'!C18)</f>
        <v/>
      </c>
      <c r="C461" s="87"/>
      <c r="D461" s="34"/>
      <c r="E461" s="34"/>
      <c r="F461" s="34"/>
      <c r="G461" s="35"/>
      <c r="H461" s="33"/>
      <c r="I461" s="34"/>
      <c r="J461" s="34"/>
      <c r="K461" s="34"/>
      <c r="L461" s="35"/>
      <c r="M461" s="36"/>
      <c r="N461" s="59"/>
      <c r="O461" s="15" t="str">
        <f t="shared" si="168"/>
        <v xml:space="preserve"> </v>
      </c>
      <c r="P461" s="208">
        <f t="shared" si="169"/>
        <v>0</v>
      </c>
      <c r="Q461" s="73">
        <f t="shared" si="162"/>
        <v>0</v>
      </c>
      <c r="R461" s="73">
        <f t="shared" si="163"/>
        <v>0</v>
      </c>
      <c r="S461" s="73">
        <f t="shared" si="170"/>
        <v>0</v>
      </c>
      <c r="T461" s="73">
        <f t="shared" si="171"/>
        <v>0</v>
      </c>
      <c r="U461" s="124">
        <f t="shared" si="164"/>
        <v>0</v>
      </c>
      <c r="V461" s="73">
        <f t="shared" si="165"/>
        <v>0</v>
      </c>
      <c r="W461" s="73">
        <f t="shared" si="172"/>
        <v>0</v>
      </c>
      <c r="Y461" s="73">
        <f t="shared" si="166"/>
        <v>0</v>
      </c>
      <c r="AE461" s="73">
        <f t="shared" si="173"/>
        <v>0</v>
      </c>
      <c r="AG461" s="73">
        <f t="shared" si="174"/>
        <v>0</v>
      </c>
      <c r="AI461" s="73">
        <f t="shared" si="175"/>
        <v>0</v>
      </c>
      <c r="AK461" s="73">
        <f t="shared" si="167"/>
        <v>0</v>
      </c>
      <c r="AL461" s="73">
        <f t="shared" ref="AL461" si="189">SUM(V239,V276,V313,V350,V387,V424,V461)</f>
        <v>0</v>
      </c>
      <c r="AM461" s="72" t="e">
        <f t="shared" si="177"/>
        <v>#DIV/0!</v>
      </c>
      <c r="AO461" s="73">
        <f t="shared" si="178"/>
        <v>0</v>
      </c>
      <c r="AP461" s="73">
        <f t="shared" si="179"/>
        <v>0</v>
      </c>
    </row>
    <row r="462" spans="1:42" ht="21" customHeight="1">
      <c r="A462" s="101">
        <v>13</v>
      </c>
      <c r="B462" s="219" t="str">
        <f>CLEAN('البيانات الأساسية'!C19)</f>
        <v/>
      </c>
      <c r="C462" s="88"/>
      <c r="D462" s="38"/>
      <c r="E462" s="38"/>
      <c r="F462" s="38"/>
      <c r="G462" s="39"/>
      <c r="H462" s="40"/>
      <c r="I462" s="41"/>
      <c r="J462" s="41"/>
      <c r="K462" s="41"/>
      <c r="L462" s="42"/>
      <c r="M462" s="43"/>
      <c r="N462" s="60"/>
      <c r="O462" s="62" t="str">
        <f t="shared" si="168"/>
        <v xml:space="preserve"> </v>
      </c>
      <c r="P462" s="208">
        <f t="shared" si="169"/>
        <v>0</v>
      </c>
      <c r="Q462" s="73">
        <f t="shared" si="162"/>
        <v>0</v>
      </c>
      <c r="R462" s="73">
        <f t="shared" si="163"/>
        <v>0</v>
      </c>
      <c r="S462" s="73">
        <f t="shared" si="170"/>
        <v>0</v>
      </c>
      <c r="T462" s="73">
        <f t="shared" si="171"/>
        <v>0</v>
      </c>
      <c r="U462" s="124">
        <f t="shared" si="164"/>
        <v>0</v>
      </c>
      <c r="V462" s="73">
        <f t="shared" si="165"/>
        <v>0</v>
      </c>
      <c r="W462" s="73">
        <f t="shared" si="172"/>
        <v>0</v>
      </c>
      <c r="Y462" s="73">
        <f t="shared" si="166"/>
        <v>0</v>
      </c>
      <c r="AE462" s="73">
        <f t="shared" si="173"/>
        <v>0</v>
      </c>
      <c r="AG462" s="73">
        <f t="shared" si="174"/>
        <v>0</v>
      </c>
      <c r="AI462" s="73">
        <f t="shared" si="175"/>
        <v>0</v>
      </c>
      <c r="AK462" s="73">
        <f t="shared" si="167"/>
        <v>0</v>
      </c>
      <c r="AL462" s="73">
        <f t="shared" ref="AL462" si="190">SUM(V240,V277,V314,V351,V388,V425,V462)</f>
        <v>0</v>
      </c>
      <c r="AM462" s="72" t="e">
        <f t="shared" si="177"/>
        <v>#DIV/0!</v>
      </c>
      <c r="AO462" s="73">
        <f t="shared" si="178"/>
        <v>0</v>
      </c>
      <c r="AP462" s="73">
        <f t="shared" si="179"/>
        <v>0</v>
      </c>
    </row>
    <row r="463" spans="1:42" ht="21" customHeight="1">
      <c r="A463" s="101">
        <v>14</v>
      </c>
      <c r="B463" s="219" t="str">
        <f>CLEAN('البيانات الأساسية'!C20)</f>
        <v/>
      </c>
      <c r="C463" s="87"/>
      <c r="D463" s="34"/>
      <c r="E463" s="34"/>
      <c r="F463" s="34"/>
      <c r="G463" s="35"/>
      <c r="H463" s="33"/>
      <c r="I463" s="34"/>
      <c r="J463" s="34"/>
      <c r="K463" s="34"/>
      <c r="L463" s="35"/>
      <c r="M463" s="36"/>
      <c r="N463" s="59"/>
      <c r="O463" s="15" t="str">
        <f t="shared" si="168"/>
        <v xml:space="preserve"> </v>
      </c>
      <c r="P463" s="208">
        <f t="shared" si="169"/>
        <v>0</v>
      </c>
      <c r="Q463" s="73">
        <f t="shared" si="162"/>
        <v>0</v>
      </c>
      <c r="R463" s="73">
        <f t="shared" si="163"/>
        <v>0</v>
      </c>
      <c r="S463" s="73">
        <f t="shared" si="170"/>
        <v>0</v>
      </c>
      <c r="T463" s="73">
        <f t="shared" si="171"/>
        <v>0</v>
      </c>
      <c r="U463" s="124">
        <f t="shared" si="164"/>
        <v>0</v>
      </c>
      <c r="V463" s="73">
        <f t="shared" si="165"/>
        <v>0</v>
      </c>
      <c r="W463" s="73">
        <f t="shared" si="172"/>
        <v>0</v>
      </c>
      <c r="Y463" s="73">
        <f t="shared" si="166"/>
        <v>0</v>
      </c>
      <c r="AE463" s="73">
        <f t="shared" si="173"/>
        <v>0</v>
      </c>
      <c r="AG463" s="73">
        <f t="shared" si="174"/>
        <v>0</v>
      </c>
      <c r="AI463" s="73">
        <f t="shared" si="175"/>
        <v>0</v>
      </c>
      <c r="AK463" s="73">
        <f t="shared" si="167"/>
        <v>0</v>
      </c>
      <c r="AL463" s="73">
        <f t="shared" ref="AL463" si="191">SUM(V241,V278,V315,V352,V389,V426,V463)</f>
        <v>0</v>
      </c>
      <c r="AM463" s="72" t="e">
        <f t="shared" si="177"/>
        <v>#DIV/0!</v>
      </c>
      <c r="AO463" s="73">
        <f t="shared" si="178"/>
        <v>0</v>
      </c>
      <c r="AP463" s="73">
        <f t="shared" si="179"/>
        <v>0</v>
      </c>
    </row>
    <row r="464" spans="1:42" ht="21" customHeight="1">
      <c r="A464" s="101">
        <v>15</v>
      </c>
      <c r="B464" s="219" t="str">
        <f>CLEAN('البيانات الأساسية'!C21)</f>
        <v/>
      </c>
      <c r="C464" s="88"/>
      <c r="D464" s="38"/>
      <c r="E464" s="38"/>
      <c r="F464" s="38"/>
      <c r="G464" s="39"/>
      <c r="H464" s="40"/>
      <c r="I464" s="41"/>
      <c r="J464" s="41"/>
      <c r="K464" s="41"/>
      <c r="L464" s="42"/>
      <c r="M464" s="43"/>
      <c r="N464" s="60"/>
      <c r="O464" s="62" t="str">
        <f t="shared" si="168"/>
        <v xml:space="preserve"> </v>
      </c>
      <c r="P464" s="208">
        <f t="shared" si="169"/>
        <v>0</v>
      </c>
      <c r="Q464" s="73">
        <f t="shared" si="162"/>
        <v>0</v>
      </c>
      <c r="R464" s="73">
        <f t="shared" si="163"/>
        <v>0</v>
      </c>
      <c r="S464" s="73">
        <f t="shared" si="170"/>
        <v>0</v>
      </c>
      <c r="T464" s="73">
        <f t="shared" si="171"/>
        <v>0</v>
      </c>
      <c r="U464" s="124">
        <f t="shared" si="164"/>
        <v>0</v>
      </c>
      <c r="V464" s="73">
        <f t="shared" si="165"/>
        <v>0</v>
      </c>
      <c r="W464" s="73">
        <f t="shared" si="172"/>
        <v>0</v>
      </c>
      <c r="Y464" s="73">
        <f t="shared" si="166"/>
        <v>0</v>
      </c>
      <c r="AE464" s="73">
        <f t="shared" si="173"/>
        <v>0</v>
      </c>
      <c r="AG464" s="73">
        <f t="shared" si="174"/>
        <v>0</v>
      </c>
      <c r="AI464" s="73">
        <f t="shared" si="175"/>
        <v>0</v>
      </c>
      <c r="AK464" s="73">
        <f t="shared" si="167"/>
        <v>0</v>
      </c>
      <c r="AL464" s="73">
        <f t="shared" ref="AL464" si="192">SUM(V242,V279,V316,V353,V390,V427,V464)</f>
        <v>0</v>
      </c>
      <c r="AM464" s="72" t="e">
        <f t="shared" si="177"/>
        <v>#DIV/0!</v>
      </c>
      <c r="AO464" s="73">
        <f t="shared" si="178"/>
        <v>0</v>
      </c>
      <c r="AP464" s="73">
        <f t="shared" si="179"/>
        <v>0</v>
      </c>
    </row>
    <row r="465" spans="1:42" ht="21" customHeight="1">
      <c r="A465" s="101">
        <v>16</v>
      </c>
      <c r="B465" s="219" t="str">
        <f>CLEAN('البيانات الأساسية'!C22)</f>
        <v/>
      </c>
      <c r="C465" s="87"/>
      <c r="D465" s="34"/>
      <c r="E465" s="34"/>
      <c r="F465" s="34"/>
      <c r="G465" s="35"/>
      <c r="H465" s="33"/>
      <c r="I465" s="34"/>
      <c r="J465" s="34"/>
      <c r="K465" s="34"/>
      <c r="L465" s="35"/>
      <c r="M465" s="36"/>
      <c r="N465" s="59"/>
      <c r="O465" s="15" t="str">
        <f t="shared" si="168"/>
        <v xml:space="preserve"> </v>
      </c>
      <c r="P465" s="208">
        <f t="shared" si="169"/>
        <v>0</v>
      </c>
      <c r="Q465" s="73">
        <f t="shared" si="162"/>
        <v>0</v>
      </c>
      <c r="R465" s="73">
        <f t="shared" si="163"/>
        <v>0</v>
      </c>
      <c r="S465" s="73">
        <f t="shared" si="170"/>
        <v>0</v>
      </c>
      <c r="T465" s="73">
        <f t="shared" si="171"/>
        <v>0</v>
      </c>
      <c r="U465" s="124">
        <f t="shared" si="164"/>
        <v>0</v>
      </c>
      <c r="V465" s="73">
        <f t="shared" si="165"/>
        <v>0</v>
      </c>
      <c r="W465" s="73">
        <f t="shared" si="172"/>
        <v>0</v>
      </c>
      <c r="Y465" s="73">
        <f t="shared" si="166"/>
        <v>0</v>
      </c>
      <c r="AE465" s="73">
        <f t="shared" si="173"/>
        <v>0</v>
      </c>
      <c r="AG465" s="73">
        <f t="shared" si="174"/>
        <v>0</v>
      </c>
      <c r="AI465" s="73">
        <f t="shared" si="175"/>
        <v>0</v>
      </c>
      <c r="AK465" s="73">
        <f t="shared" si="167"/>
        <v>0</v>
      </c>
      <c r="AL465" s="73">
        <f t="shared" ref="AL465" si="193">SUM(V243,V280,V317,V354,V391,V428,V465)</f>
        <v>0</v>
      </c>
      <c r="AM465" s="72" t="e">
        <f t="shared" si="177"/>
        <v>#DIV/0!</v>
      </c>
      <c r="AO465" s="73">
        <f t="shared" si="178"/>
        <v>0</v>
      </c>
      <c r="AP465" s="73">
        <f t="shared" si="179"/>
        <v>0</v>
      </c>
    </row>
    <row r="466" spans="1:42" ht="21" customHeight="1">
      <c r="A466" s="101">
        <v>17</v>
      </c>
      <c r="B466" s="219" t="str">
        <f>CLEAN('البيانات الأساسية'!C23)</f>
        <v/>
      </c>
      <c r="C466" s="88"/>
      <c r="D466" s="38"/>
      <c r="E466" s="38"/>
      <c r="F466" s="38"/>
      <c r="G466" s="39"/>
      <c r="H466" s="40"/>
      <c r="I466" s="41"/>
      <c r="J466" s="41"/>
      <c r="K466" s="41"/>
      <c r="L466" s="42"/>
      <c r="M466" s="43"/>
      <c r="N466" s="60"/>
      <c r="O466" s="62" t="str">
        <f t="shared" si="168"/>
        <v xml:space="preserve"> </v>
      </c>
      <c r="P466" s="208">
        <f t="shared" si="169"/>
        <v>0</v>
      </c>
      <c r="Q466" s="73">
        <f t="shared" si="162"/>
        <v>0</v>
      </c>
      <c r="R466" s="73">
        <f t="shared" si="163"/>
        <v>0</v>
      </c>
      <c r="S466" s="73">
        <f t="shared" si="170"/>
        <v>0</v>
      </c>
      <c r="T466" s="73">
        <f t="shared" si="171"/>
        <v>0</v>
      </c>
      <c r="U466" s="124">
        <f t="shared" si="164"/>
        <v>0</v>
      </c>
      <c r="V466" s="73">
        <f t="shared" si="165"/>
        <v>0</v>
      </c>
      <c r="W466" s="73">
        <f t="shared" si="172"/>
        <v>0</v>
      </c>
      <c r="Y466" s="73">
        <f t="shared" ref="Y466:Y474" si="194">COUNTIF(N466,"&gt;=0")</f>
        <v>0</v>
      </c>
      <c r="AE466" s="73">
        <f t="shared" si="173"/>
        <v>0</v>
      </c>
      <c r="AG466" s="73">
        <f t="shared" si="174"/>
        <v>0</v>
      </c>
      <c r="AI466" s="73">
        <f t="shared" si="175"/>
        <v>0</v>
      </c>
      <c r="AK466" s="73">
        <f t="shared" si="167"/>
        <v>0</v>
      </c>
      <c r="AL466" s="73">
        <f t="shared" ref="AL466" si="195">SUM(V244,V281,V318,V355,V392,V429,V466)</f>
        <v>0</v>
      </c>
      <c r="AM466" s="72" t="e">
        <f t="shared" si="177"/>
        <v>#DIV/0!</v>
      </c>
      <c r="AO466" s="73">
        <f t="shared" si="178"/>
        <v>0</v>
      </c>
      <c r="AP466" s="73">
        <f t="shared" si="179"/>
        <v>0</v>
      </c>
    </row>
    <row r="467" spans="1:42" ht="21" customHeight="1">
      <c r="A467" s="101">
        <v>18</v>
      </c>
      <c r="B467" s="219" t="str">
        <f>CLEAN('البيانات الأساسية'!C24)</f>
        <v/>
      </c>
      <c r="C467" s="87"/>
      <c r="D467" s="34"/>
      <c r="E467" s="34"/>
      <c r="F467" s="34"/>
      <c r="G467" s="35"/>
      <c r="H467" s="33"/>
      <c r="I467" s="34"/>
      <c r="J467" s="34"/>
      <c r="K467" s="34"/>
      <c r="L467" s="35"/>
      <c r="M467" s="36"/>
      <c r="N467" s="59"/>
      <c r="O467" s="15" t="str">
        <f t="shared" si="168"/>
        <v xml:space="preserve"> </v>
      </c>
      <c r="P467" s="208">
        <f t="shared" si="169"/>
        <v>0</v>
      </c>
      <c r="Q467" s="73">
        <f t="shared" si="162"/>
        <v>0</v>
      </c>
      <c r="R467" s="73">
        <f t="shared" si="163"/>
        <v>0</v>
      </c>
      <c r="S467" s="73">
        <f t="shared" si="170"/>
        <v>0</v>
      </c>
      <c r="T467" s="73">
        <f t="shared" si="171"/>
        <v>0</v>
      </c>
      <c r="U467" s="124">
        <f t="shared" si="164"/>
        <v>0</v>
      </c>
      <c r="V467" s="73">
        <f t="shared" si="165"/>
        <v>0</v>
      </c>
      <c r="W467" s="73">
        <f t="shared" si="172"/>
        <v>0</v>
      </c>
      <c r="Y467" s="73">
        <f t="shared" si="194"/>
        <v>0</v>
      </c>
      <c r="AE467" s="73">
        <f t="shared" si="173"/>
        <v>0</v>
      </c>
      <c r="AG467" s="73">
        <f t="shared" si="174"/>
        <v>0</v>
      </c>
      <c r="AI467" s="73">
        <f t="shared" si="175"/>
        <v>0</v>
      </c>
      <c r="AK467" s="73">
        <f t="shared" si="167"/>
        <v>0</v>
      </c>
      <c r="AL467" s="73">
        <f t="shared" ref="AL467" si="196">SUM(V245,V282,V319,V356,V393,V430,V467)</f>
        <v>0</v>
      </c>
      <c r="AM467" s="72" t="e">
        <f t="shared" si="177"/>
        <v>#DIV/0!</v>
      </c>
      <c r="AO467" s="73">
        <f t="shared" si="178"/>
        <v>0</v>
      </c>
      <c r="AP467" s="73">
        <f t="shared" si="179"/>
        <v>0</v>
      </c>
    </row>
    <row r="468" spans="1:42" ht="21" customHeight="1">
      <c r="A468" s="101">
        <v>19</v>
      </c>
      <c r="B468" s="219" t="str">
        <f>CLEAN('البيانات الأساسية'!C25)</f>
        <v/>
      </c>
      <c r="C468" s="88"/>
      <c r="D468" s="38"/>
      <c r="E468" s="38"/>
      <c r="F468" s="38"/>
      <c r="G468" s="39"/>
      <c r="H468" s="40"/>
      <c r="I468" s="41"/>
      <c r="J468" s="41"/>
      <c r="K468" s="41"/>
      <c r="L468" s="42"/>
      <c r="M468" s="43"/>
      <c r="N468" s="60"/>
      <c r="O468" s="62" t="str">
        <f t="shared" si="168"/>
        <v xml:space="preserve"> </v>
      </c>
      <c r="P468" s="208">
        <f t="shared" si="169"/>
        <v>0</v>
      </c>
      <c r="Q468" s="73">
        <f t="shared" si="162"/>
        <v>0</v>
      </c>
      <c r="R468" s="73">
        <f t="shared" si="163"/>
        <v>0</v>
      </c>
      <c r="S468" s="73">
        <f t="shared" si="170"/>
        <v>0</v>
      </c>
      <c r="T468" s="73">
        <f t="shared" si="171"/>
        <v>0</v>
      </c>
      <c r="U468" s="124">
        <f t="shared" si="164"/>
        <v>0</v>
      </c>
      <c r="V468" s="73">
        <f t="shared" si="165"/>
        <v>0</v>
      </c>
      <c r="W468" s="73">
        <f t="shared" si="172"/>
        <v>0</v>
      </c>
      <c r="Y468" s="73">
        <f t="shared" si="194"/>
        <v>0</v>
      </c>
      <c r="AE468" s="73">
        <f t="shared" si="173"/>
        <v>0</v>
      </c>
      <c r="AG468" s="73">
        <f t="shared" si="174"/>
        <v>0</v>
      </c>
      <c r="AI468" s="73">
        <f t="shared" si="175"/>
        <v>0</v>
      </c>
      <c r="AK468" s="73">
        <f t="shared" si="167"/>
        <v>0</v>
      </c>
      <c r="AL468" s="73">
        <f t="shared" ref="AL468" si="197">SUM(V246,V283,V320,V357,V394,V431,V468)</f>
        <v>0</v>
      </c>
      <c r="AM468" s="72" t="e">
        <f t="shared" si="177"/>
        <v>#DIV/0!</v>
      </c>
      <c r="AO468" s="73">
        <f t="shared" si="178"/>
        <v>0</v>
      </c>
      <c r="AP468" s="73">
        <f t="shared" si="179"/>
        <v>0</v>
      </c>
    </row>
    <row r="469" spans="1:42" ht="21" customHeight="1">
      <c r="A469" s="101">
        <v>20</v>
      </c>
      <c r="B469" s="219" t="str">
        <f>CLEAN('البيانات الأساسية'!C26)</f>
        <v/>
      </c>
      <c r="C469" s="87"/>
      <c r="D469" s="34"/>
      <c r="E469" s="34"/>
      <c r="F469" s="34"/>
      <c r="G469" s="35"/>
      <c r="H469" s="33"/>
      <c r="I469" s="34"/>
      <c r="J469" s="34"/>
      <c r="K469" s="34"/>
      <c r="L469" s="35"/>
      <c r="M469" s="36"/>
      <c r="N469" s="59"/>
      <c r="O469" s="15" t="str">
        <f t="shared" si="168"/>
        <v xml:space="preserve"> </v>
      </c>
      <c r="P469" s="208">
        <f t="shared" si="169"/>
        <v>0</v>
      </c>
      <c r="Q469" s="73">
        <f t="shared" si="162"/>
        <v>0</v>
      </c>
      <c r="R469" s="73">
        <f t="shared" si="163"/>
        <v>0</v>
      </c>
      <c r="S469" s="73">
        <f t="shared" si="170"/>
        <v>0</v>
      </c>
      <c r="T469" s="73">
        <f t="shared" si="171"/>
        <v>0</v>
      </c>
      <c r="U469" s="124">
        <f t="shared" si="164"/>
        <v>0</v>
      </c>
      <c r="V469" s="73">
        <f t="shared" si="165"/>
        <v>0</v>
      </c>
      <c r="W469" s="73">
        <f t="shared" si="172"/>
        <v>0</v>
      </c>
      <c r="Y469" s="73">
        <f t="shared" si="194"/>
        <v>0</v>
      </c>
      <c r="AE469" s="73">
        <f t="shared" si="173"/>
        <v>0</v>
      </c>
      <c r="AG469" s="73">
        <f t="shared" si="174"/>
        <v>0</v>
      </c>
      <c r="AI469" s="73">
        <f t="shared" si="175"/>
        <v>0</v>
      </c>
      <c r="AK469" s="73">
        <f t="shared" si="167"/>
        <v>0</v>
      </c>
      <c r="AL469" s="73">
        <f t="shared" ref="AL469" si="198">SUM(V247,V284,V321,V358,V395,V432,V469)</f>
        <v>0</v>
      </c>
      <c r="AM469" s="72" t="e">
        <f t="shared" si="177"/>
        <v>#DIV/0!</v>
      </c>
      <c r="AO469" s="73">
        <f t="shared" si="178"/>
        <v>0</v>
      </c>
      <c r="AP469" s="73">
        <f t="shared" si="179"/>
        <v>0</v>
      </c>
    </row>
    <row r="470" spans="1:42" ht="21" customHeight="1">
      <c r="A470" s="101">
        <v>21</v>
      </c>
      <c r="B470" s="219" t="str">
        <f>CLEAN('البيانات الأساسية'!C27)</f>
        <v/>
      </c>
      <c r="C470" s="88"/>
      <c r="D470" s="38"/>
      <c r="E470" s="38"/>
      <c r="F470" s="38"/>
      <c r="G470" s="39"/>
      <c r="H470" s="40"/>
      <c r="I470" s="41"/>
      <c r="J470" s="41"/>
      <c r="K470" s="41"/>
      <c r="L470" s="42"/>
      <c r="M470" s="43"/>
      <c r="N470" s="60"/>
      <c r="O470" s="62" t="str">
        <f t="shared" si="168"/>
        <v xml:space="preserve"> </v>
      </c>
      <c r="P470" s="208">
        <f t="shared" si="169"/>
        <v>0</v>
      </c>
      <c r="Q470" s="73">
        <f t="shared" si="162"/>
        <v>0</v>
      </c>
      <c r="R470" s="73">
        <f t="shared" si="163"/>
        <v>0</v>
      </c>
      <c r="S470" s="73">
        <f t="shared" si="170"/>
        <v>0</v>
      </c>
      <c r="T470" s="73">
        <f t="shared" si="171"/>
        <v>0</v>
      </c>
      <c r="U470" s="124">
        <f t="shared" si="164"/>
        <v>0</v>
      </c>
      <c r="V470" s="73">
        <f t="shared" si="165"/>
        <v>0</v>
      </c>
      <c r="W470" s="73">
        <f t="shared" si="172"/>
        <v>0</v>
      </c>
      <c r="Y470" s="73">
        <f t="shared" si="194"/>
        <v>0</v>
      </c>
      <c r="AE470" s="73">
        <f t="shared" si="173"/>
        <v>0</v>
      </c>
      <c r="AG470" s="73">
        <f t="shared" si="174"/>
        <v>0</v>
      </c>
      <c r="AI470" s="73">
        <f t="shared" si="175"/>
        <v>0</v>
      </c>
      <c r="AK470" s="73">
        <f t="shared" si="167"/>
        <v>0</v>
      </c>
      <c r="AL470" s="73">
        <f t="shared" ref="AL470" si="199">SUM(V248,V285,V322,V359,V396,V433,V470)</f>
        <v>0</v>
      </c>
      <c r="AM470" s="72" t="e">
        <f t="shared" si="177"/>
        <v>#DIV/0!</v>
      </c>
      <c r="AO470" s="73">
        <f t="shared" si="178"/>
        <v>0</v>
      </c>
      <c r="AP470" s="73">
        <f t="shared" si="179"/>
        <v>0</v>
      </c>
    </row>
    <row r="471" spans="1:42" ht="21" customHeight="1">
      <c r="A471" s="101">
        <v>22</v>
      </c>
      <c r="B471" s="219" t="str">
        <f>CLEAN('البيانات الأساسية'!C28)</f>
        <v/>
      </c>
      <c r="C471" s="87"/>
      <c r="D471" s="34"/>
      <c r="E471" s="34"/>
      <c r="F471" s="34"/>
      <c r="G471" s="35"/>
      <c r="H471" s="33"/>
      <c r="I471" s="34"/>
      <c r="J471" s="34"/>
      <c r="K471" s="34"/>
      <c r="L471" s="35"/>
      <c r="M471" s="36"/>
      <c r="N471" s="59"/>
      <c r="O471" s="15" t="str">
        <f t="shared" si="168"/>
        <v xml:space="preserve"> </v>
      </c>
      <c r="P471" s="208">
        <f t="shared" si="169"/>
        <v>0</v>
      </c>
      <c r="Q471" s="73">
        <f t="shared" si="162"/>
        <v>0</v>
      </c>
      <c r="R471" s="73">
        <f t="shared" si="163"/>
        <v>0</v>
      </c>
      <c r="S471" s="73">
        <f t="shared" si="170"/>
        <v>0</v>
      </c>
      <c r="T471" s="73">
        <f t="shared" si="171"/>
        <v>0</v>
      </c>
      <c r="U471" s="124">
        <f t="shared" si="164"/>
        <v>0</v>
      </c>
      <c r="V471" s="73">
        <f t="shared" si="165"/>
        <v>0</v>
      </c>
      <c r="W471" s="73">
        <f t="shared" si="172"/>
        <v>0</v>
      </c>
      <c r="Y471" s="73">
        <f t="shared" si="194"/>
        <v>0</v>
      </c>
      <c r="AE471" s="73">
        <f t="shared" si="173"/>
        <v>0</v>
      </c>
      <c r="AG471" s="73">
        <f t="shared" si="174"/>
        <v>0</v>
      </c>
      <c r="AI471" s="73">
        <f t="shared" si="175"/>
        <v>0</v>
      </c>
      <c r="AK471" s="73">
        <f t="shared" si="167"/>
        <v>0</v>
      </c>
      <c r="AL471" s="73">
        <f t="shared" ref="AL471" si="200">SUM(V249,V286,V323,V360,V397,V434,V471)</f>
        <v>0</v>
      </c>
      <c r="AM471" s="72" t="e">
        <f t="shared" si="177"/>
        <v>#DIV/0!</v>
      </c>
      <c r="AO471" s="73">
        <f t="shared" si="178"/>
        <v>0</v>
      </c>
      <c r="AP471" s="73">
        <f t="shared" si="179"/>
        <v>0</v>
      </c>
    </row>
    <row r="472" spans="1:42" ht="21" customHeight="1">
      <c r="A472" s="101">
        <v>23</v>
      </c>
      <c r="B472" s="219" t="str">
        <f>CLEAN('البيانات الأساسية'!C29)</f>
        <v/>
      </c>
      <c r="C472" s="88"/>
      <c r="D472" s="38"/>
      <c r="E472" s="38"/>
      <c r="F472" s="38"/>
      <c r="G472" s="39"/>
      <c r="H472" s="40"/>
      <c r="I472" s="41"/>
      <c r="J472" s="41"/>
      <c r="K472" s="41"/>
      <c r="L472" s="42"/>
      <c r="M472" s="43"/>
      <c r="N472" s="60"/>
      <c r="O472" s="62" t="str">
        <f t="shared" si="168"/>
        <v xml:space="preserve"> </v>
      </c>
      <c r="P472" s="208">
        <f t="shared" si="169"/>
        <v>0</v>
      </c>
      <c r="Q472" s="73">
        <f t="shared" si="162"/>
        <v>0</v>
      </c>
      <c r="R472" s="73">
        <f t="shared" si="163"/>
        <v>0</v>
      </c>
      <c r="S472" s="73">
        <f t="shared" si="170"/>
        <v>0</v>
      </c>
      <c r="T472" s="73">
        <f t="shared" si="171"/>
        <v>0</v>
      </c>
      <c r="U472" s="124">
        <f t="shared" si="164"/>
        <v>0</v>
      </c>
      <c r="V472" s="73">
        <f t="shared" si="165"/>
        <v>0</v>
      </c>
      <c r="W472" s="73">
        <f t="shared" si="172"/>
        <v>0</v>
      </c>
      <c r="Y472" s="73">
        <f t="shared" si="194"/>
        <v>0</v>
      </c>
      <c r="AE472" s="73">
        <f t="shared" si="173"/>
        <v>0</v>
      </c>
      <c r="AG472" s="73">
        <f t="shared" si="174"/>
        <v>0</v>
      </c>
      <c r="AI472" s="73">
        <f t="shared" si="175"/>
        <v>0</v>
      </c>
      <c r="AK472" s="73">
        <f t="shared" si="167"/>
        <v>0</v>
      </c>
      <c r="AL472" s="73">
        <f t="shared" ref="AL472" si="201">SUM(V250,V287,V324,V361,V398,V435,V472)</f>
        <v>0</v>
      </c>
      <c r="AM472" s="72" t="e">
        <f t="shared" si="177"/>
        <v>#DIV/0!</v>
      </c>
      <c r="AO472" s="73">
        <f t="shared" si="178"/>
        <v>0</v>
      </c>
      <c r="AP472" s="73">
        <f t="shared" si="179"/>
        <v>0</v>
      </c>
    </row>
    <row r="473" spans="1:42" ht="21" customHeight="1">
      <c r="A473" s="101">
        <v>24</v>
      </c>
      <c r="B473" s="219" t="str">
        <f>CLEAN('البيانات الأساسية'!C30)</f>
        <v/>
      </c>
      <c r="C473" s="87"/>
      <c r="D473" s="34"/>
      <c r="E473" s="34"/>
      <c r="F473" s="34"/>
      <c r="G473" s="35"/>
      <c r="H473" s="33"/>
      <c r="I473" s="34"/>
      <c r="J473" s="34"/>
      <c r="K473" s="34"/>
      <c r="L473" s="35"/>
      <c r="M473" s="36"/>
      <c r="N473" s="59"/>
      <c r="O473" s="15" t="str">
        <f t="shared" si="168"/>
        <v xml:space="preserve"> </v>
      </c>
      <c r="P473" s="208">
        <f t="shared" si="169"/>
        <v>0</v>
      </c>
      <c r="Q473" s="73">
        <f t="shared" si="162"/>
        <v>0</v>
      </c>
      <c r="R473" s="73">
        <f t="shared" si="163"/>
        <v>0</v>
      </c>
      <c r="S473" s="73">
        <f t="shared" si="170"/>
        <v>0</v>
      </c>
      <c r="T473" s="73">
        <f t="shared" si="171"/>
        <v>0</v>
      </c>
      <c r="U473" s="124">
        <f t="shared" si="164"/>
        <v>0</v>
      </c>
      <c r="V473" s="73">
        <f t="shared" si="165"/>
        <v>0</v>
      </c>
      <c r="W473" s="73">
        <f t="shared" si="172"/>
        <v>0</v>
      </c>
      <c r="Y473" s="73">
        <f t="shared" si="194"/>
        <v>0</v>
      </c>
      <c r="AE473" s="73">
        <f t="shared" si="173"/>
        <v>0</v>
      </c>
      <c r="AG473" s="73">
        <f t="shared" si="174"/>
        <v>0</v>
      </c>
      <c r="AI473" s="73">
        <f t="shared" si="175"/>
        <v>0</v>
      </c>
      <c r="AK473" s="73">
        <f t="shared" si="167"/>
        <v>0</v>
      </c>
      <c r="AL473" s="73">
        <f t="shared" ref="AL473" si="202">SUM(V251,V288,V325,V362,V399,V436,V473)</f>
        <v>0</v>
      </c>
      <c r="AM473" s="72" t="e">
        <f t="shared" si="177"/>
        <v>#DIV/0!</v>
      </c>
      <c r="AO473" s="73">
        <f t="shared" si="178"/>
        <v>0</v>
      </c>
      <c r="AP473" s="73">
        <f t="shared" si="179"/>
        <v>0</v>
      </c>
    </row>
    <row r="474" spans="1:42" ht="21" customHeight="1" thickBot="1">
      <c r="A474" s="85">
        <v>25</v>
      </c>
      <c r="B474" s="220" t="str">
        <f>CLEAN('البيانات الأساسية'!C31)</f>
        <v/>
      </c>
      <c r="C474" s="89"/>
      <c r="D474" s="45"/>
      <c r="E474" s="45"/>
      <c r="F474" s="45"/>
      <c r="G474" s="46"/>
      <c r="H474" s="47"/>
      <c r="I474" s="48"/>
      <c r="J474" s="48"/>
      <c r="K474" s="48"/>
      <c r="L474" s="49"/>
      <c r="M474" s="50"/>
      <c r="N474" s="61"/>
      <c r="O474" s="63" t="str">
        <f t="shared" si="168"/>
        <v xml:space="preserve"> </v>
      </c>
      <c r="P474" s="208">
        <f t="shared" si="169"/>
        <v>0</v>
      </c>
      <c r="Q474" s="73">
        <f t="shared" si="162"/>
        <v>0</v>
      </c>
      <c r="R474" s="73">
        <f t="shared" si="163"/>
        <v>0</v>
      </c>
      <c r="S474" s="73">
        <f t="shared" si="170"/>
        <v>0</v>
      </c>
      <c r="T474" s="73">
        <f t="shared" si="171"/>
        <v>0</v>
      </c>
      <c r="U474" s="124">
        <f t="shared" si="164"/>
        <v>0</v>
      </c>
      <c r="V474" s="73">
        <f t="shared" si="165"/>
        <v>0</v>
      </c>
      <c r="W474" s="73">
        <f t="shared" si="172"/>
        <v>0</v>
      </c>
      <c r="Y474" s="73">
        <f t="shared" si="194"/>
        <v>0</v>
      </c>
      <c r="AE474" s="73">
        <f t="shared" si="173"/>
        <v>0</v>
      </c>
      <c r="AG474" s="73">
        <f t="shared" si="174"/>
        <v>0</v>
      </c>
      <c r="AI474" s="73">
        <f t="shared" si="175"/>
        <v>0</v>
      </c>
      <c r="AK474" s="73">
        <f t="shared" si="167"/>
        <v>0</v>
      </c>
      <c r="AL474" s="73">
        <f t="shared" ref="AL474" si="203">SUM(V252,V289,V326,V363,V400,V437,V474)</f>
        <v>0</v>
      </c>
      <c r="AM474" s="72" t="e">
        <f t="shared" si="177"/>
        <v>#DIV/0!</v>
      </c>
      <c r="AO474" s="73">
        <f t="shared" si="178"/>
        <v>0</v>
      </c>
      <c r="AP474" s="73">
        <f t="shared" si="179"/>
        <v>0</v>
      </c>
    </row>
    <row r="475" spans="1:42" s="54" customFormat="1" ht="21" customHeight="1">
      <c r="A475" s="74"/>
      <c r="B475" s="217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3"/>
      <c r="Q475" s="73"/>
      <c r="R475" s="73"/>
      <c r="S475" s="73"/>
      <c r="T475" s="73"/>
      <c r="U475" s="124"/>
      <c r="V475" s="73"/>
      <c r="W475" s="73"/>
      <c r="X475" s="73"/>
      <c r="Y475" s="73"/>
      <c r="Z475" s="67"/>
      <c r="AB475" s="71"/>
    </row>
    <row r="476" spans="1:42" ht="21" customHeight="1">
      <c r="N476" s="55"/>
    </row>
    <row r="482" spans="1:44" ht="21" customHeight="1" thickBot="1">
      <c r="A482" s="244" t="s">
        <v>49</v>
      </c>
      <c r="B482" s="244"/>
      <c r="C482" s="244"/>
      <c r="D482" s="245" t="str">
        <f>CLEAN('البيانات الأساسية'!C4)</f>
        <v>2ث 1</v>
      </c>
      <c r="E482" s="245"/>
      <c r="F482" s="245"/>
      <c r="G482" s="64" t="s">
        <v>50</v>
      </c>
      <c r="H482" s="64"/>
      <c r="I482" s="245" t="str">
        <f>CLEAN('البيانات الأساسية'!C2)</f>
        <v>الفيزياء2</v>
      </c>
      <c r="J482" s="245"/>
      <c r="K482" s="245"/>
      <c r="L482" s="245"/>
      <c r="M482" s="262" t="s">
        <v>51</v>
      </c>
      <c r="N482" s="262"/>
      <c r="O482" s="209" t="s">
        <v>66</v>
      </c>
    </row>
    <row r="483" spans="1:44" ht="3.75" customHeight="1" thickBot="1">
      <c r="B483" s="217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26"/>
    </row>
    <row r="484" spans="1:44" ht="21" customHeight="1" thickBot="1">
      <c r="A484" s="247" t="s">
        <v>14</v>
      </c>
      <c r="B484" s="250" t="s">
        <v>7</v>
      </c>
      <c r="C484" s="252" t="s">
        <v>0</v>
      </c>
      <c r="D484" s="253"/>
      <c r="E484" s="253"/>
      <c r="F484" s="253"/>
      <c r="G484" s="254"/>
      <c r="H484" s="255" t="s">
        <v>13</v>
      </c>
      <c r="I484" s="256"/>
      <c r="J484" s="256"/>
      <c r="K484" s="256"/>
      <c r="L484" s="257"/>
      <c r="M484" s="258" t="s">
        <v>1</v>
      </c>
      <c r="N484" s="239" t="s">
        <v>12</v>
      </c>
      <c r="O484" s="241" t="s">
        <v>53</v>
      </c>
      <c r="AQ484" s="76"/>
      <c r="AR484" s="76"/>
    </row>
    <row r="485" spans="1:44" ht="21" customHeight="1">
      <c r="A485" s="248"/>
      <c r="B485" s="251"/>
      <c r="C485" s="5" t="s">
        <v>2</v>
      </c>
      <c r="D485" s="6" t="s">
        <v>3</v>
      </c>
      <c r="E485" s="6" t="s">
        <v>4</v>
      </c>
      <c r="F485" s="6" t="s">
        <v>5</v>
      </c>
      <c r="G485" s="7" t="s">
        <v>6</v>
      </c>
      <c r="H485" s="8" t="s">
        <v>2</v>
      </c>
      <c r="I485" s="9" t="s">
        <v>3</v>
      </c>
      <c r="J485" s="9" t="s">
        <v>4</v>
      </c>
      <c r="K485" s="9" t="s">
        <v>5</v>
      </c>
      <c r="L485" s="10" t="s">
        <v>6</v>
      </c>
      <c r="M485" s="259"/>
      <c r="N485" s="261"/>
      <c r="O485" s="243"/>
      <c r="AQ485" s="67"/>
    </row>
    <row r="486" spans="1:44" ht="21" customHeight="1" thickBot="1">
      <c r="A486" s="249"/>
      <c r="B486" s="251"/>
      <c r="C486" s="1">
        <v>40948</v>
      </c>
      <c r="D486" s="2">
        <v>40949</v>
      </c>
      <c r="E486" s="2">
        <v>40950</v>
      </c>
      <c r="F486" s="2">
        <v>40951</v>
      </c>
      <c r="G486" s="3">
        <v>40952</v>
      </c>
      <c r="H486" s="1">
        <f>C486</f>
        <v>40948</v>
      </c>
      <c r="I486" s="2">
        <f>D486</f>
        <v>40949</v>
      </c>
      <c r="J486" s="2">
        <f>E486</f>
        <v>40950</v>
      </c>
      <c r="K486" s="2">
        <f>F486</f>
        <v>40951</v>
      </c>
      <c r="L486" s="3">
        <f>G486</f>
        <v>40952</v>
      </c>
      <c r="M486" s="260"/>
      <c r="N486" s="240"/>
      <c r="O486" s="242"/>
      <c r="Q486" s="69"/>
      <c r="R486" s="69"/>
      <c r="S486" s="69"/>
      <c r="T486" s="69"/>
      <c r="V486" s="69"/>
      <c r="AQ486" s="67"/>
    </row>
    <row r="487" spans="1:44" ht="21" customHeight="1">
      <c r="A487" s="100">
        <v>1</v>
      </c>
      <c r="B487" s="222" t="str">
        <f>CLEAN('البيانات الأساسية'!C7)</f>
        <v/>
      </c>
      <c r="C487" s="86"/>
      <c r="D487" s="27"/>
      <c r="E487" s="27"/>
      <c r="F487" s="27"/>
      <c r="G487" s="28"/>
      <c r="H487" s="29"/>
      <c r="I487" s="30"/>
      <c r="J487" s="30"/>
      <c r="K487" s="30"/>
      <c r="L487" s="31"/>
      <c r="M487" s="32"/>
      <c r="N487" s="58"/>
      <c r="O487" s="57" t="str">
        <f>IF(C487&gt;=4,"خطأ إدخال حضور",IF(D487&gt;=4,"خطأ إدخال حضور",IF(E487&gt;=4,"خطأ إدخال حضور",IF(F487&gt;=4,"خطأ إدخال حضور",IF(G487&gt;=4,"خطأ إدخال حضور",IF(H487&gt;=6,"خطأ إدخال مشاركة",IF(I487&gt;=6,"خطأ إدخال مشاركة",IF(J487&gt;=6,"خطأ إدخال مشاركة",IF(K487&gt;=6,"خطأ إدخال مشاركة",IF(L487&gt;=6,"خطأ إدخال مشاركة",IF(M487&gt;=3,"خطأ إدخال واجبات",IF(N487&gt;=3,"خطأ إدخال ملف الاعمال"," "))))))))))))</f>
        <v xml:space="preserve"> </v>
      </c>
      <c r="AQ487" s="73"/>
    </row>
    <row r="488" spans="1:44" ht="21" customHeight="1">
      <c r="A488" s="101">
        <v>2</v>
      </c>
      <c r="B488" s="219" t="str">
        <f>CLEAN('البيانات الأساسية'!C8)</f>
        <v/>
      </c>
      <c r="C488" s="87"/>
      <c r="D488" s="34"/>
      <c r="E488" s="34"/>
      <c r="F488" s="34"/>
      <c r="G488" s="35"/>
      <c r="H488" s="33"/>
      <c r="I488" s="34"/>
      <c r="J488" s="34"/>
      <c r="K488" s="34"/>
      <c r="L488" s="35"/>
      <c r="M488" s="36"/>
      <c r="N488" s="59"/>
      <c r="O488" s="15" t="str">
        <f t="shared" ref="O488:O511" si="204">IF(C488&gt;=4,"خطأ إدخال حضور",IF(D488&gt;=4,"خطأ إدخال حضور",IF(E488&gt;=4,"خطأ إدخال حضور",IF(F488&gt;=4,"خطأ إدخال حضور",IF(G488&gt;=4,"خطأ إدخال حضور",IF(H488&gt;=6,"خطأ إدخال مشاركة",IF(I488&gt;=6,"خطأ إدخال مشاركة",IF(J488&gt;=6,"خطأ إدخال مشاركة",IF(K488&gt;=6,"خطأ إدخال مشاركة",IF(L488&gt;=6,"خطأ إدخال مشاركة",IF(M488&gt;=3,"خطأ إدخال واجبات",IF(N488&gt;=3,"خطأ إدخال ملف الاعمال"," "))))))))))))</f>
        <v xml:space="preserve"> </v>
      </c>
      <c r="AQ488" s="73"/>
    </row>
    <row r="489" spans="1:44" ht="21" customHeight="1">
      <c r="A489" s="101">
        <v>3</v>
      </c>
      <c r="B489" s="219" t="str">
        <f>CLEAN('البيانات الأساسية'!C9)</f>
        <v/>
      </c>
      <c r="C489" s="88"/>
      <c r="D489" s="38"/>
      <c r="E489" s="38"/>
      <c r="F489" s="38"/>
      <c r="G489" s="39"/>
      <c r="H489" s="40"/>
      <c r="I489" s="41"/>
      <c r="J489" s="41"/>
      <c r="K489" s="41"/>
      <c r="L489" s="42"/>
      <c r="M489" s="43"/>
      <c r="N489" s="60"/>
      <c r="O489" s="62" t="str">
        <f t="shared" si="204"/>
        <v xml:space="preserve"> </v>
      </c>
      <c r="AQ489" s="73"/>
    </row>
    <row r="490" spans="1:44" ht="21" customHeight="1">
      <c r="A490" s="101">
        <v>4</v>
      </c>
      <c r="B490" s="219" t="str">
        <f>CLEAN('البيانات الأساسية'!C10)</f>
        <v/>
      </c>
      <c r="C490" s="87"/>
      <c r="D490" s="34"/>
      <c r="E490" s="34"/>
      <c r="F490" s="34"/>
      <c r="G490" s="35"/>
      <c r="H490" s="33"/>
      <c r="I490" s="34"/>
      <c r="J490" s="34"/>
      <c r="K490" s="34"/>
      <c r="L490" s="35"/>
      <c r="M490" s="36"/>
      <c r="N490" s="59"/>
      <c r="O490" s="15" t="str">
        <f t="shared" si="204"/>
        <v xml:space="preserve"> </v>
      </c>
      <c r="AQ490" s="73"/>
    </row>
    <row r="491" spans="1:44" ht="21" customHeight="1">
      <c r="A491" s="101">
        <v>5</v>
      </c>
      <c r="B491" s="219" t="str">
        <f>CLEAN('البيانات الأساسية'!C11)</f>
        <v/>
      </c>
      <c r="C491" s="88"/>
      <c r="D491" s="38"/>
      <c r="E491" s="38"/>
      <c r="F491" s="38"/>
      <c r="G491" s="39"/>
      <c r="H491" s="40"/>
      <c r="I491" s="41"/>
      <c r="J491" s="41"/>
      <c r="K491" s="41"/>
      <c r="L491" s="42"/>
      <c r="M491" s="43"/>
      <c r="N491" s="60"/>
      <c r="O491" s="62" t="str">
        <f t="shared" si="204"/>
        <v xml:space="preserve"> </v>
      </c>
      <c r="AQ491" s="73"/>
    </row>
    <row r="492" spans="1:44" ht="21" customHeight="1">
      <c r="A492" s="101">
        <v>6</v>
      </c>
      <c r="B492" s="219" t="str">
        <f>CLEAN('البيانات الأساسية'!C12)</f>
        <v/>
      </c>
      <c r="C492" s="87"/>
      <c r="D492" s="34"/>
      <c r="E492" s="34"/>
      <c r="F492" s="34"/>
      <c r="G492" s="35"/>
      <c r="H492" s="33"/>
      <c r="I492" s="34"/>
      <c r="J492" s="34"/>
      <c r="K492" s="34"/>
      <c r="L492" s="35"/>
      <c r="M492" s="36"/>
      <c r="N492" s="59"/>
      <c r="O492" s="15" t="str">
        <f t="shared" si="204"/>
        <v xml:space="preserve"> </v>
      </c>
      <c r="AQ492" s="73"/>
    </row>
    <row r="493" spans="1:44" ht="21" customHeight="1">
      <c r="A493" s="101">
        <v>7</v>
      </c>
      <c r="B493" s="219" t="str">
        <f>CLEAN('البيانات الأساسية'!C13)</f>
        <v/>
      </c>
      <c r="C493" s="88"/>
      <c r="D493" s="38"/>
      <c r="E493" s="38"/>
      <c r="F493" s="38"/>
      <c r="G493" s="39"/>
      <c r="H493" s="40"/>
      <c r="I493" s="41"/>
      <c r="J493" s="41"/>
      <c r="K493" s="41"/>
      <c r="L493" s="42"/>
      <c r="M493" s="43"/>
      <c r="N493" s="60"/>
      <c r="O493" s="62" t="str">
        <f t="shared" si="204"/>
        <v xml:space="preserve"> </v>
      </c>
      <c r="AQ493" s="73"/>
    </row>
    <row r="494" spans="1:44" ht="21" customHeight="1">
      <c r="A494" s="101">
        <v>8</v>
      </c>
      <c r="B494" s="219" t="str">
        <f>CLEAN('البيانات الأساسية'!C14)</f>
        <v/>
      </c>
      <c r="C494" s="87"/>
      <c r="D494" s="34"/>
      <c r="E494" s="34"/>
      <c r="F494" s="34"/>
      <c r="G494" s="35"/>
      <c r="H494" s="33"/>
      <c r="I494" s="34"/>
      <c r="J494" s="34"/>
      <c r="K494" s="34"/>
      <c r="L494" s="35"/>
      <c r="M494" s="36"/>
      <c r="N494" s="59"/>
      <c r="O494" s="15" t="str">
        <f t="shared" si="204"/>
        <v xml:space="preserve"> </v>
      </c>
      <c r="AQ494" s="73"/>
    </row>
    <row r="495" spans="1:44" ht="21" customHeight="1">
      <c r="A495" s="101">
        <v>9</v>
      </c>
      <c r="B495" s="219" t="str">
        <f>CLEAN('البيانات الأساسية'!C15)</f>
        <v/>
      </c>
      <c r="C495" s="88"/>
      <c r="D495" s="38"/>
      <c r="E495" s="38"/>
      <c r="F495" s="38"/>
      <c r="G495" s="39"/>
      <c r="H495" s="40"/>
      <c r="I495" s="41"/>
      <c r="J495" s="41"/>
      <c r="K495" s="41"/>
      <c r="L495" s="42"/>
      <c r="M495" s="43"/>
      <c r="N495" s="60"/>
      <c r="O495" s="62" t="str">
        <f t="shared" si="204"/>
        <v xml:space="preserve"> </v>
      </c>
      <c r="AQ495" s="73"/>
    </row>
    <row r="496" spans="1:44" ht="21" customHeight="1">
      <c r="A496" s="101">
        <v>10</v>
      </c>
      <c r="B496" s="219" t="str">
        <f>CLEAN('البيانات الأساسية'!C16)</f>
        <v/>
      </c>
      <c r="C496" s="87"/>
      <c r="D496" s="34"/>
      <c r="E496" s="34"/>
      <c r="F496" s="34"/>
      <c r="G496" s="35"/>
      <c r="H496" s="33"/>
      <c r="I496" s="34"/>
      <c r="J496" s="34"/>
      <c r="K496" s="34"/>
      <c r="L496" s="35"/>
      <c r="M496" s="36"/>
      <c r="N496" s="59"/>
      <c r="O496" s="15" t="str">
        <f t="shared" si="204"/>
        <v xml:space="preserve"> </v>
      </c>
      <c r="AQ496" s="73"/>
    </row>
    <row r="497" spans="1:43" ht="21" customHeight="1">
      <c r="A497" s="101">
        <v>11</v>
      </c>
      <c r="B497" s="219" t="str">
        <f>CLEAN('البيانات الأساسية'!C17)</f>
        <v/>
      </c>
      <c r="C497" s="88"/>
      <c r="D497" s="38"/>
      <c r="E497" s="38"/>
      <c r="F497" s="38"/>
      <c r="G497" s="39"/>
      <c r="H497" s="40"/>
      <c r="I497" s="41"/>
      <c r="J497" s="41"/>
      <c r="K497" s="41"/>
      <c r="L497" s="42"/>
      <c r="M497" s="43"/>
      <c r="N497" s="60"/>
      <c r="O497" s="62" t="str">
        <f t="shared" si="204"/>
        <v xml:space="preserve"> </v>
      </c>
      <c r="AQ497" s="73"/>
    </row>
    <row r="498" spans="1:43" ht="21" customHeight="1">
      <c r="A498" s="101">
        <v>12</v>
      </c>
      <c r="B498" s="219" t="str">
        <f>CLEAN('البيانات الأساسية'!C18)</f>
        <v/>
      </c>
      <c r="C498" s="87"/>
      <c r="D498" s="34"/>
      <c r="E498" s="34"/>
      <c r="F498" s="34"/>
      <c r="G498" s="35"/>
      <c r="H498" s="33"/>
      <c r="I498" s="34"/>
      <c r="J498" s="34"/>
      <c r="K498" s="34"/>
      <c r="L498" s="35"/>
      <c r="M498" s="36"/>
      <c r="N498" s="59"/>
      <c r="O498" s="15" t="str">
        <f t="shared" si="204"/>
        <v xml:space="preserve"> </v>
      </c>
      <c r="AQ498" s="73"/>
    </row>
    <row r="499" spans="1:43" ht="21" customHeight="1">
      <c r="A499" s="101">
        <v>13</v>
      </c>
      <c r="B499" s="219" t="str">
        <f>CLEAN('البيانات الأساسية'!C19)</f>
        <v/>
      </c>
      <c r="C499" s="88"/>
      <c r="D499" s="38"/>
      <c r="E499" s="38"/>
      <c r="F499" s="38"/>
      <c r="G499" s="39"/>
      <c r="H499" s="40"/>
      <c r="I499" s="41"/>
      <c r="J499" s="41"/>
      <c r="K499" s="41"/>
      <c r="L499" s="42"/>
      <c r="M499" s="43"/>
      <c r="N499" s="60"/>
      <c r="O499" s="62" t="str">
        <f t="shared" si="204"/>
        <v xml:space="preserve"> </v>
      </c>
      <c r="AQ499" s="73"/>
    </row>
    <row r="500" spans="1:43" ht="21" customHeight="1">
      <c r="A500" s="101">
        <v>14</v>
      </c>
      <c r="B500" s="219" t="str">
        <f>CLEAN('البيانات الأساسية'!C20)</f>
        <v/>
      </c>
      <c r="C500" s="87"/>
      <c r="D500" s="34"/>
      <c r="E500" s="34"/>
      <c r="F500" s="34"/>
      <c r="G500" s="35"/>
      <c r="H500" s="33"/>
      <c r="I500" s="34"/>
      <c r="J500" s="34"/>
      <c r="K500" s="34"/>
      <c r="L500" s="35"/>
      <c r="M500" s="36"/>
      <c r="N500" s="59"/>
      <c r="O500" s="15" t="str">
        <f t="shared" si="204"/>
        <v xml:space="preserve"> </v>
      </c>
      <c r="AQ500" s="73"/>
    </row>
    <row r="501" spans="1:43" ht="21" customHeight="1">
      <c r="A501" s="101">
        <v>15</v>
      </c>
      <c r="B501" s="219" t="str">
        <f>CLEAN('البيانات الأساسية'!C21)</f>
        <v/>
      </c>
      <c r="C501" s="88"/>
      <c r="D501" s="38"/>
      <c r="E501" s="38"/>
      <c r="F501" s="38"/>
      <c r="G501" s="39"/>
      <c r="H501" s="40"/>
      <c r="I501" s="41"/>
      <c r="J501" s="41"/>
      <c r="K501" s="41"/>
      <c r="L501" s="42"/>
      <c r="M501" s="43"/>
      <c r="N501" s="60"/>
      <c r="O501" s="62" t="str">
        <f t="shared" si="204"/>
        <v xml:space="preserve"> </v>
      </c>
      <c r="AQ501" s="73"/>
    </row>
    <row r="502" spans="1:43" ht="21" customHeight="1">
      <c r="A502" s="101">
        <v>16</v>
      </c>
      <c r="B502" s="219" t="str">
        <f>CLEAN('البيانات الأساسية'!C22)</f>
        <v/>
      </c>
      <c r="C502" s="87"/>
      <c r="D502" s="34"/>
      <c r="E502" s="34"/>
      <c r="F502" s="34"/>
      <c r="G502" s="35"/>
      <c r="H502" s="33"/>
      <c r="I502" s="34"/>
      <c r="J502" s="34"/>
      <c r="K502" s="34"/>
      <c r="L502" s="35"/>
      <c r="M502" s="36"/>
      <c r="N502" s="59"/>
      <c r="O502" s="15" t="str">
        <f t="shared" si="204"/>
        <v xml:space="preserve"> </v>
      </c>
      <c r="AQ502" s="73"/>
    </row>
    <row r="503" spans="1:43" ht="21" customHeight="1">
      <c r="A503" s="101">
        <v>17</v>
      </c>
      <c r="B503" s="219" t="str">
        <f>CLEAN('البيانات الأساسية'!C23)</f>
        <v/>
      </c>
      <c r="C503" s="88"/>
      <c r="D503" s="38"/>
      <c r="E503" s="38"/>
      <c r="F503" s="38"/>
      <c r="G503" s="39"/>
      <c r="H503" s="40"/>
      <c r="I503" s="41"/>
      <c r="J503" s="41"/>
      <c r="K503" s="41"/>
      <c r="L503" s="42"/>
      <c r="M503" s="43"/>
      <c r="N503" s="60"/>
      <c r="O503" s="62" t="str">
        <f t="shared" si="204"/>
        <v xml:space="preserve"> </v>
      </c>
      <c r="AQ503" s="73"/>
    </row>
    <row r="504" spans="1:43" ht="21" customHeight="1">
      <c r="A504" s="101">
        <v>18</v>
      </c>
      <c r="B504" s="219" t="str">
        <f>CLEAN('البيانات الأساسية'!C24)</f>
        <v/>
      </c>
      <c r="C504" s="87"/>
      <c r="D504" s="34"/>
      <c r="E504" s="34"/>
      <c r="F504" s="34"/>
      <c r="G504" s="35"/>
      <c r="H504" s="33"/>
      <c r="I504" s="34"/>
      <c r="J504" s="34"/>
      <c r="K504" s="34"/>
      <c r="L504" s="35"/>
      <c r="M504" s="36"/>
      <c r="N504" s="59"/>
      <c r="O504" s="15" t="str">
        <f t="shared" si="204"/>
        <v xml:space="preserve"> </v>
      </c>
      <c r="AQ504" s="73"/>
    </row>
    <row r="505" spans="1:43" ht="21" customHeight="1">
      <c r="A505" s="101">
        <v>19</v>
      </c>
      <c r="B505" s="219" t="str">
        <f>CLEAN('البيانات الأساسية'!C25)</f>
        <v/>
      </c>
      <c r="C505" s="88"/>
      <c r="D505" s="38"/>
      <c r="E505" s="38"/>
      <c r="F505" s="38"/>
      <c r="G505" s="39"/>
      <c r="H505" s="40"/>
      <c r="I505" s="41"/>
      <c r="J505" s="41"/>
      <c r="K505" s="41"/>
      <c r="L505" s="42"/>
      <c r="M505" s="43"/>
      <c r="N505" s="60"/>
      <c r="O505" s="62" t="str">
        <f t="shared" si="204"/>
        <v xml:space="preserve"> </v>
      </c>
      <c r="AQ505" s="73"/>
    </row>
    <row r="506" spans="1:43" ht="21" customHeight="1">
      <c r="A506" s="101">
        <v>20</v>
      </c>
      <c r="B506" s="219" t="str">
        <f>CLEAN('البيانات الأساسية'!C26)</f>
        <v/>
      </c>
      <c r="C506" s="87"/>
      <c r="D506" s="34"/>
      <c r="E506" s="34"/>
      <c r="F506" s="34"/>
      <c r="G506" s="35"/>
      <c r="H506" s="33"/>
      <c r="I506" s="34"/>
      <c r="J506" s="34"/>
      <c r="K506" s="34"/>
      <c r="L506" s="35"/>
      <c r="M506" s="36"/>
      <c r="N506" s="59"/>
      <c r="O506" s="15" t="str">
        <f t="shared" si="204"/>
        <v xml:space="preserve"> </v>
      </c>
      <c r="AQ506" s="73"/>
    </row>
    <row r="507" spans="1:43" ht="21" customHeight="1">
      <c r="A507" s="101">
        <v>21</v>
      </c>
      <c r="B507" s="219" t="str">
        <f>CLEAN('البيانات الأساسية'!C27)</f>
        <v/>
      </c>
      <c r="C507" s="88"/>
      <c r="D507" s="38"/>
      <c r="E507" s="38"/>
      <c r="F507" s="38"/>
      <c r="G507" s="39"/>
      <c r="H507" s="40"/>
      <c r="I507" s="41"/>
      <c r="J507" s="41"/>
      <c r="K507" s="41"/>
      <c r="L507" s="42"/>
      <c r="M507" s="43"/>
      <c r="N507" s="60"/>
      <c r="O507" s="62" t="str">
        <f t="shared" si="204"/>
        <v xml:space="preserve"> </v>
      </c>
      <c r="AQ507" s="73"/>
    </row>
    <row r="508" spans="1:43" ht="21" customHeight="1">
      <c r="A508" s="101">
        <v>22</v>
      </c>
      <c r="B508" s="219" t="str">
        <f>CLEAN('البيانات الأساسية'!C28)</f>
        <v/>
      </c>
      <c r="C508" s="87"/>
      <c r="D508" s="34"/>
      <c r="E508" s="34"/>
      <c r="F508" s="34"/>
      <c r="G508" s="35"/>
      <c r="H508" s="33"/>
      <c r="I508" s="34"/>
      <c r="J508" s="34"/>
      <c r="K508" s="34"/>
      <c r="L508" s="35"/>
      <c r="M508" s="36"/>
      <c r="N508" s="59"/>
      <c r="O508" s="15" t="str">
        <f t="shared" si="204"/>
        <v xml:space="preserve"> </v>
      </c>
      <c r="AQ508" s="73"/>
    </row>
    <row r="509" spans="1:43" ht="21" customHeight="1">
      <c r="A509" s="101">
        <v>23</v>
      </c>
      <c r="B509" s="219" t="str">
        <f>CLEAN('البيانات الأساسية'!C29)</f>
        <v/>
      </c>
      <c r="C509" s="88"/>
      <c r="D509" s="38"/>
      <c r="E509" s="38"/>
      <c r="F509" s="38"/>
      <c r="G509" s="39"/>
      <c r="H509" s="40"/>
      <c r="I509" s="41"/>
      <c r="J509" s="41"/>
      <c r="K509" s="41"/>
      <c r="L509" s="42"/>
      <c r="M509" s="43"/>
      <c r="N509" s="60"/>
      <c r="O509" s="62" t="str">
        <f t="shared" si="204"/>
        <v xml:space="preserve"> </v>
      </c>
      <c r="AQ509" s="73"/>
    </row>
    <row r="510" spans="1:43" ht="21" customHeight="1">
      <c r="A510" s="101">
        <v>24</v>
      </c>
      <c r="B510" s="219" t="str">
        <f>CLEAN('البيانات الأساسية'!C30)</f>
        <v/>
      </c>
      <c r="C510" s="87"/>
      <c r="D510" s="34"/>
      <c r="E510" s="34"/>
      <c r="F510" s="34"/>
      <c r="G510" s="35"/>
      <c r="H510" s="33"/>
      <c r="I510" s="34"/>
      <c r="J510" s="34"/>
      <c r="K510" s="34"/>
      <c r="L510" s="35"/>
      <c r="M510" s="36"/>
      <c r="N510" s="59"/>
      <c r="O510" s="15" t="str">
        <f t="shared" si="204"/>
        <v xml:space="preserve"> </v>
      </c>
      <c r="AQ510" s="73"/>
    </row>
    <row r="511" spans="1:43" ht="21" customHeight="1" thickBot="1">
      <c r="A511" s="85">
        <v>25</v>
      </c>
      <c r="B511" s="220" t="str">
        <f>CLEAN('البيانات الأساسية'!C31)</f>
        <v/>
      </c>
      <c r="C511" s="89"/>
      <c r="D511" s="45"/>
      <c r="E511" s="45"/>
      <c r="F511" s="45"/>
      <c r="G511" s="46"/>
      <c r="H511" s="47"/>
      <c r="I511" s="48"/>
      <c r="J511" s="48"/>
      <c r="K511" s="48"/>
      <c r="L511" s="49"/>
      <c r="M511" s="50"/>
      <c r="N511" s="61"/>
      <c r="O511" s="63" t="str">
        <f t="shared" si="204"/>
        <v xml:space="preserve"> </v>
      </c>
      <c r="AQ511" s="73"/>
    </row>
    <row r="512" spans="1:43" s="54" customFormat="1" ht="21" customHeight="1">
      <c r="A512" s="74"/>
      <c r="B512" s="217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3"/>
      <c r="Q512" s="73"/>
      <c r="R512" s="73"/>
      <c r="S512" s="73"/>
      <c r="T512" s="73"/>
      <c r="U512" s="124"/>
      <c r="V512" s="73"/>
      <c r="W512" s="73"/>
      <c r="X512" s="73"/>
      <c r="Y512" s="73"/>
      <c r="Z512" s="67"/>
      <c r="AB512" s="71"/>
    </row>
    <row r="513" spans="2:21" ht="21" customHeight="1">
      <c r="N513" s="55"/>
    </row>
    <row r="515" spans="2:21" ht="21" hidden="1" customHeight="1"/>
    <row r="516" spans="2:21" ht="21" hidden="1" customHeight="1"/>
    <row r="517" spans="2:21" ht="21" hidden="1" customHeight="1"/>
    <row r="518" spans="2:21" ht="21" hidden="1" customHeight="1"/>
    <row r="519" spans="2:21" ht="21" hidden="1" customHeight="1"/>
    <row r="520" spans="2:21" ht="21" hidden="1" customHeight="1"/>
    <row r="521" spans="2:21" ht="3.75" hidden="1" customHeight="1"/>
    <row r="522" spans="2:21" ht="108" hidden="1" customHeight="1"/>
    <row r="523" spans="2:21" ht="17.25" hidden="1" customHeight="1"/>
    <row r="524" spans="2:21" s="25" customFormat="1" ht="3" hidden="1" customHeight="1">
      <c r="B524" s="223"/>
      <c r="U524" s="124"/>
    </row>
    <row r="525" spans="2:21" ht="21" hidden="1" customHeight="1"/>
    <row r="526" spans="2:21" ht="21" hidden="1" customHeight="1"/>
    <row r="527" spans="2:21" ht="21" hidden="1" customHeight="1"/>
    <row r="528" spans="2:21" ht="21" hidden="1" customHeight="1"/>
    <row r="529" ht="21" hidden="1" customHeight="1"/>
    <row r="530" ht="21" hidden="1" customHeight="1"/>
    <row r="531" ht="21" hidden="1" customHeight="1"/>
    <row r="532" ht="21" hidden="1" customHeight="1"/>
    <row r="533" ht="21" hidden="1" customHeight="1"/>
    <row r="534" ht="21" hidden="1" customHeight="1"/>
    <row r="535" ht="21" hidden="1" customHeight="1"/>
    <row r="536" ht="21" hidden="1" customHeight="1"/>
    <row r="537" ht="21" hidden="1" customHeight="1"/>
    <row r="538" ht="21" hidden="1" customHeight="1"/>
    <row r="539" ht="21" hidden="1" customHeight="1"/>
    <row r="540" ht="21" hidden="1" customHeight="1"/>
    <row r="541" ht="21" hidden="1" customHeight="1"/>
    <row r="542" ht="21" hidden="1" customHeight="1"/>
    <row r="543" ht="21" hidden="1" customHeight="1"/>
    <row r="544" ht="21" hidden="1" customHeight="1"/>
    <row r="545" spans="28:29" ht="21" hidden="1" customHeight="1"/>
    <row r="546" spans="28:29" ht="21" hidden="1" customHeight="1"/>
    <row r="547" spans="28:29" ht="21" hidden="1" customHeight="1"/>
    <row r="548" spans="28:29" ht="21" hidden="1" customHeight="1"/>
    <row r="549" spans="28:29" ht="21" hidden="1" customHeight="1"/>
    <row r="550" spans="28:29" ht="21" hidden="1" customHeight="1"/>
    <row r="551" spans="28:29" ht="21" hidden="1" customHeight="1"/>
    <row r="552" spans="28:29" ht="21" hidden="1" customHeight="1"/>
    <row r="553" spans="28:29" ht="21" hidden="1" customHeight="1"/>
    <row r="554" spans="28:29" ht="4.5" hidden="1" customHeight="1"/>
    <row r="555" spans="28:29" ht="109.5" hidden="1" customHeight="1"/>
    <row r="556" spans="28:29" ht="21" hidden="1" customHeight="1"/>
    <row r="557" spans="28:29" ht="3" customHeight="1">
      <c r="AB557" s="67"/>
      <c r="AC557" s="25"/>
    </row>
  </sheetData>
  <sheetProtection password="CE28" sheet="1" objects="1" scenarios="1" selectLockedCells="1"/>
  <mergeCells count="158">
    <mergeCell ref="I1:K1"/>
    <mergeCell ref="D1:E1"/>
    <mergeCell ref="G1:H1"/>
    <mergeCell ref="N188:N190"/>
    <mergeCell ref="O188:O190"/>
    <mergeCell ref="A373:A375"/>
    <mergeCell ref="B373:B375"/>
    <mergeCell ref="C373:G373"/>
    <mergeCell ref="H373:L373"/>
    <mergeCell ref="M373:M375"/>
    <mergeCell ref="N373:N375"/>
    <mergeCell ref="O373:O375"/>
    <mergeCell ref="A151:A153"/>
    <mergeCell ref="B151:B153"/>
    <mergeCell ref="C151:G151"/>
    <mergeCell ref="H151:L151"/>
    <mergeCell ref="M151:M153"/>
    <mergeCell ref="A188:A190"/>
    <mergeCell ref="B188:B190"/>
    <mergeCell ref="C188:G188"/>
    <mergeCell ref="H188:L188"/>
    <mergeCell ref="M188:M190"/>
    <mergeCell ref="O77:O79"/>
    <mergeCell ref="A114:A116"/>
    <mergeCell ref="B114:B116"/>
    <mergeCell ref="C114:G114"/>
    <mergeCell ref="H114:L114"/>
    <mergeCell ref="M114:M116"/>
    <mergeCell ref="N114:N116"/>
    <mergeCell ref="O114:O116"/>
    <mergeCell ref="A149:C149"/>
    <mergeCell ref="D149:F149"/>
    <mergeCell ref="I149:L149"/>
    <mergeCell ref="M149:N149"/>
    <mergeCell ref="A3:A5"/>
    <mergeCell ref="O3:O5"/>
    <mergeCell ref="A40:A42"/>
    <mergeCell ref="B40:B42"/>
    <mergeCell ref="C40:G40"/>
    <mergeCell ref="H40:L40"/>
    <mergeCell ref="M40:M42"/>
    <mergeCell ref="N40:N42"/>
    <mergeCell ref="O40:O42"/>
    <mergeCell ref="B3:B5"/>
    <mergeCell ref="C3:G3"/>
    <mergeCell ref="H3:L3"/>
    <mergeCell ref="M3:M5"/>
    <mergeCell ref="N3:N5"/>
    <mergeCell ref="I38:L38"/>
    <mergeCell ref="M38:N38"/>
    <mergeCell ref="O262:O264"/>
    <mergeCell ref="A260:C260"/>
    <mergeCell ref="D260:F260"/>
    <mergeCell ref="I260:L260"/>
    <mergeCell ref="M260:N260"/>
    <mergeCell ref="C484:G484"/>
    <mergeCell ref="H484:L484"/>
    <mergeCell ref="M484:M486"/>
    <mergeCell ref="N484:N486"/>
    <mergeCell ref="O484:O486"/>
    <mergeCell ref="A410:A412"/>
    <mergeCell ref="B410:B412"/>
    <mergeCell ref="C410:G410"/>
    <mergeCell ref="H410:L410"/>
    <mergeCell ref="M410:M412"/>
    <mergeCell ref="N410:N412"/>
    <mergeCell ref="O410:O412"/>
    <mergeCell ref="A447:A449"/>
    <mergeCell ref="B447:B449"/>
    <mergeCell ref="C447:G447"/>
    <mergeCell ref="H447:L447"/>
    <mergeCell ref="M447:M449"/>
    <mergeCell ref="N447:N449"/>
    <mergeCell ref="O447:O449"/>
    <mergeCell ref="A336:A338"/>
    <mergeCell ref="B336:B338"/>
    <mergeCell ref="C336:G336"/>
    <mergeCell ref="H336:L336"/>
    <mergeCell ref="M336:M338"/>
    <mergeCell ref="N336:N338"/>
    <mergeCell ref="O336:O338"/>
    <mergeCell ref="A484:A486"/>
    <mergeCell ref="B484:B486"/>
    <mergeCell ref="G408:H408"/>
    <mergeCell ref="A482:C482"/>
    <mergeCell ref="D482:F482"/>
    <mergeCell ref="I482:L482"/>
    <mergeCell ref="M482:N482"/>
    <mergeCell ref="A408:C408"/>
    <mergeCell ref="D408:F408"/>
    <mergeCell ref="I408:L408"/>
    <mergeCell ref="M408:N408"/>
    <mergeCell ref="A445:C445"/>
    <mergeCell ref="D445:F445"/>
    <mergeCell ref="I445:L445"/>
    <mergeCell ref="M445:N445"/>
    <mergeCell ref="A299:A301"/>
    <mergeCell ref="B299:B301"/>
    <mergeCell ref="C299:G299"/>
    <mergeCell ref="H299:L299"/>
    <mergeCell ref="M299:M301"/>
    <mergeCell ref="N299:N301"/>
    <mergeCell ref="O299:O301"/>
    <mergeCell ref="M1:N1"/>
    <mergeCell ref="A1:C1"/>
    <mergeCell ref="A225:A227"/>
    <mergeCell ref="B225:B227"/>
    <mergeCell ref="C225:G225"/>
    <mergeCell ref="H225:L225"/>
    <mergeCell ref="M225:M227"/>
    <mergeCell ref="N225:N227"/>
    <mergeCell ref="O225:O227"/>
    <mergeCell ref="A262:A264"/>
    <mergeCell ref="B262:B264"/>
    <mergeCell ref="C262:G262"/>
    <mergeCell ref="H262:L262"/>
    <mergeCell ref="M262:M264"/>
    <mergeCell ref="N262:N264"/>
    <mergeCell ref="A38:C38"/>
    <mergeCell ref="D38:F38"/>
    <mergeCell ref="A75:C75"/>
    <mergeCell ref="D75:F75"/>
    <mergeCell ref="I75:L75"/>
    <mergeCell ref="M75:N75"/>
    <mergeCell ref="A112:C112"/>
    <mergeCell ref="D112:F112"/>
    <mergeCell ref="I112:L112"/>
    <mergeCell ref="M112:N112"/>
    <mergeCell ref="A77:A79"/>
    <mergeCell ref="B77:B79"/>
    <mergeCell ref="C77:G77"/>
    <mergeCell ref="H77:L77"/>
    <mergeCell ref="M77:M79"/>
    <mergeCell ref="N77:N79"/>
    <mergeCell ref="AE188:AP188"/>
    <mergeCell ref="AE448:AP448"/>
    <mergeCell ref="N151:N153"/>
    <mergeCell ref="O151:O153"/>
    <mergeCell ref="A186:C186"/>
    <mergeCell ref="D186:F186"/>
    <mergeCell ref="I186:L186"/>
    <mergeCell ref="M186:N186"/>
    <mergeCell ref="A223:C223"/>
    <mergeCell ref="D223:F223"/>
    <mergeCell ref="I223:L223"/>
    <mergeCell ref="M223:N223"/>
    <mergeCell ref="A334:C334"/>
    <mergeCell ref="D334:F334"/>
    <mergeCell ref="I334:L334"/>
    <mergeCell ref="M334:N334"/>
    <mergeCell ref="A371:C371"/>
    <mergeCell ref="D371:F371"/>
    <mergeCell ref="I371:L371"/>
    <mergeCell ref="M371:N371"/>
    <mergeCell ref="A297:C297"/>
    <mergeCell ref="D297:F297"/>
    <mergeCell ref="I297:L297"/>
    <mergeCell ref="M297:N297"/>
  </mergeCells>
  <conditionalFormatting sqref="C6:G31">
    <cfRule type="iconSet" priority="27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6:L31">
    <cfRule type="iconSet" priority="269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6:M31">
    <cfRule type="iconSet" priority="267">
      <iconSet iconSet="3Symbols2" showValue="0">
        <cfvo type="percent" val="0"/>
        <cfvo type="num" val="1"/>
        <cfvo type="num" val="2"/>
      </iconSet>
    </cfRule>
  </conditionalFormatting>
  <conditionalFormatting sqref="N6:N31">
    <cfRule type="iconSet" priority="266">
      <iconSet iconSet="3Flags" showValue="0">
        <cfvo type="percent" val="0"/>
        <cfvo type="num" val="1"/>
        <cfvo type="num" val="2"/>
      </iconSet>
    </cfRule>
  </conditionalFormatting>
  <conditionalFormatting sqref="C43:G68">
    <cfRule type="iconSet" priority="26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3:L68">
    <cfRule type="iconSet" priority="26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3:M68">
    <cfRule type="iconSet" priority="263">
      <iconSet iconSet="3Symbols2" showValue="0">
        <cfvo type="percent" val="0"/>
        <cfvo type="num" val="1"/>
        <cfvo type="num" val="2"/>
      </iconSet>
    </cfRule>
  </conditionalFormatting>
  <conditionalFormatting sqref="N43:N68">
    <cfRule type="iconSet" priority="262">
      <iconSet iconSet="3Flags" showValue="0">
        <cfvo type="percent" val="0"/>
        <cfvo type="num" val="1"/>
        <cfvo type="num" val="2"/>
      </iconSet>
    </cfRule>
  </conditionalFormatting>
  <conditionalFormatting sqref="C80:G105">
    <cfRule type="iconSet" priority="26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80:L105">
    <cfRule type="iconSet" priority="260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80:M105">
    <cfRule type="iconSet" priority="259">
      <iconSet iconSet="3Symbols2" showValue="0">
        <cfvo type="percent" val="0"/>
        <cfvo type="num" val="1"/>
        <cfvo type="num" val="2"/>
      </iconSet>
    </cfRule>
  </conditionalFormatting>
  <conditionalFormatting sqref="N80:N105">
    <cfRule type="iconSet" priority="258">
      <iconSet iconSet="3Flags" showValue="0">
        <cfvo type="percent" val="0"/>
        <cfvo type="num" val="1"/>
        <cfvo type="num" val="2"/>
      </iconSet>
    </cfRule>
  </conditionalFormatting>
  <conditionalFormatting sqref="C117:G142">
    <cfRule type="iconSet" priority="25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17:L142">
    <cfRule type="iconSet" priority="256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17:M142">
    <cfRule type="iconSet" priority="255">
      <iconSet iconSet="3Symbols2" showValue="0">
        <cfvo type="percent" val="0"/>
        <cfvo type="num" val="1"/>
        <cfvo type="num" val="2"/>
      </iconSet>
    </cfRule>
  </conditionalFormatting>
  <conditionalFormatting sqref="N117:N142">
    <cfRule type="iconSet" priority="254">
      <iconSet iconSet="3Flags" showValue="0">
        <cfvo type="percent" val="0"/>
        <cfvo type="num" val="1"/>
        <cfvo type="num" val="2"/>
      </iconSet>
    </cfRule>
  </conditionalFormatting>
  <conditionalFormatting sqref="C154:G179">
    <cfRule type="iconSet" priority="25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54:L179">
    <cfRule type="iconSet" priority="252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54:M179">
    <cfRule type="iconSet" priority="251">
      <iconSet iconSet="3Symbols2" showValue="0">
        <cfvo type="percent" val="0"/>
        <cfvo type="num" val="1"/>
        <cfvo type="num" val="2"/>
      </iconSet>
    </cfRule>
  </conditionalFormatting>
  <conditionalFormatting sqref="N154:N179">
    <cfRule type="iconSet" priority="250">
      <iconSet iconSet="3Flags" showValue="0">
        <cfvo type="percent" val="0"/>
        <cfvo type="num" val="1"/>
        <cfvo type="num" val="2"/>
      </iconSet>
    </cfRule>
  </conditionalFormatting>
  <conditionalFormatting sqref="C191:G216">
    <cfRule type="iconSet" priority="24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91:L216">
    <cfRule type="iconSet" priority="248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91:M216">
    <cfRule type="iconSet" priority="247">
      <iconSet iconSet="3Symbols2" showValue="0">
        <cfvo type="percent" val="0"/>
        <cfvo type="num" val="1"/>
        <cfvo type="num" val="2"/>
      </iconSet>
    </cfRule>
  </conditionalFormatting>
  <conditionalFormatting sqref="N191:N216">
    <cfRule type="iconSet" priority="246">
      <iconSet iconSet="3Flags" showValue="0">
        <cfvo type="percent" val="0"/>
        <cfvo type="num" val="1"/>
        <cfvo type="num" val="2"/>
      </iconSet>
    </cfRule>
  </conditionalFormatting>
  <conditionalFormatting sqref="C228:G253">
    <cfRule type="iconSet" priority="24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228:L253">
    <cfRule type="iconSet" priority="24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228:M253">
    <cfRule type="iconSet" priority="243">
      <iconSet iconSet="3Symbols2" showValue="0">
        <cfvo type="percent" val="0"/>
        <cfvo type="num" val="1"/>
        <cfvo type="num" val="2"/>
      </iconSet>
    </cfRule>
  </conditionalFormatting>
  <conditionalFormatting sqref="N228:N253">
    <cfRule type="iconSet" priority="242">
      <iconSet iconSet="3Flags" showValue="0">
        <cfvo type="percent" val="0"/>
        <cfvo type="num" val="1"/>
        <cfvo type="num" val="2"/>
      </iconSet>
    </cfRule>
  </conditionalFormatting>
  <conditionalFormatting sqref="C265:G290">
    <cfRule type="iconSet" priority="24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265:L290">
    <cfRule type="iconSet" priority="240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265:M290">
    <cfRule type="iconSet" priority="239">
      <iconSet iconSet="3Symbols2" showValue="0">
        <cfvo type="percent" val="0"/>
        <cfvo type="num" val="1"/>
        <cfvo type="num" val="2"/>
      </iconSet>
    </cfRule>
  </conditionalFormatting>
  <conditionalFormatting sqref="N265:N290">
    <cfRule type="iconSet" priority="238">
      <iconSet iconSet="3Flags" showValue="0">
        <cfvo type="percent" val="0"/>
        <cfvo type="num" val="1"/>
        <cfvo type="num" val="2"/>
      </iconSet>
    </cfRule>
  </conditionalFormatting>
  <conditionalFormatting sqref="C302:G326">
    <cfRule type="iconSet" priority="2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302:L326">
    <cfRule type="iconSet" priority="236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302:M326">
    <cfRule type="iconSet" priority="235">
      <iconSet iconSet="3Symbols2" showValue="0">
        <cfvo type="percent" val="0"/>
        <cfvo type="num" val="1"/>
        <cfvo type="num" val="2"/>
      </iconSet>
    </cfRule>
  </conditionalFormatting>
  <conditionalFormatting sqref="N302:N326">
    <cfRule type="iconSet" priority="234">
      <iconSet iconSet="3Flags" showValue="0">
        <cfvo type="percent" val="0"/>
        <cfvo type="num" val="1"/>
        <cfvo type="num" val="2"/>
      </iconSet>
    </cfRule>
  </conditionalFormatting>
  <conditionalFormatting sqref="C339:G364">
    <cfRule type="iconSet" priority="2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339:L364">
    <cfRule type="iconSet" priority="232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339:M364">
    <cfRule type="iconSet" priority="231">
      <iconSet iconSet="3Symbols2" showValue="0">
        <cfvo type="percent" val="0"/>
        <cfvo type="num" val="1"/>
        <cfvo type="num" val="2"/>
      </iconSet>
    </cfRule>
  </conditionalFormatting>
  <conditionalFormatting sqref="N339:N364">
    <cfRule type="iconSet" priority="230">
      <iconSet iconSet="3Flags" showValue="0">
        <cfvo type="percent" val="0"/>
        <cfvo type="num" val="1"/>
        <cfvo type="num" val="2"/>
      </iconSet>
    </cfRule>
  </conditionalFormatting>
  <conditionalFormatting sqref="C376:G401">
    <cfRule type="iconSet" priority="2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376:L401">
    <cfRule type="iconSet" priority="228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376:M401">
    <cfRule type="iconSet" priority="227">
      <iconSet iconSet="3Symbols2" showValue="0">
        <cfvo type="percent" val="0"/>
        <cfvo type="num" val="1"/>
        <cfvo type="num" val="2"/>
      </iconSet>
    </cfRule>
  </conditionalFormatting>
  <conditionalFormatting sqref="N376:N401">
    <cfRule type="iconSet" priority="226">
      <iconSet iconSet="3Flags" showValue="0">
        <cfvo type="percent" val="0"/>
        <cfvo type="num" val="1"/>
        <cfvo type="num" val="2"/>
      </iconSet>
    </cfRule>
  </conditionalFormatting>
  <conditionalFormatting sqref="C413:G438">
    <cfRule type="iconSet" priority="2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13:L438">
    <cfRule type="iconSet" priority="22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13:M438">
    <cfRule type="iconSet" priority="223">
      <iconSet iconSet="3Symbols2" showValue="0">
        <cfvo type="percent" val="0"/>
        <cfvo type="num" val="1"/>
        <cfvo type="num" val="2"/>
      </iconSet>
    </cfRule>
  </conditionalFormatting>
  <conditionalFormatting sqref="N413:N438">
    <cfRule type="iconSet" priority="222">
      <iconSet iconSet="3Flags" showValue="0">
        <cfvo type="percent" val="0"/>
        <cfvo type="num" val="1"/>
        <cfvo type="num" val="2"/>
      </iconSet>
    </cfRule>
  </conditionalFormatting>
  <conditionalFormatting sqref="C450:G475">
    <cfRule type="iconSet" priority="2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50:L475">
    <cfRule type="iconSet" priority="220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50:M475">
    <cfRule type="iconSet" priority="219">
      <iconSet iconSet="3Symbols2" showValue="0">
        <cfvo type="percent" val="0"/>
        <cfvo type="num" val="1"/>
        <cfvo type="num" val="2"/>
      </iconSet>
    </cfRule>
  </conditionalFormatting>
  <conditionalFormatting sqref="N450:N475">
    <cfRule type="iconSet" priority="218">
      <iconSet iconSet="3Flags" showValue="0">
        <cfvo type="percent" val="0"/>
        <cfvo type="num" val="1"/>
        <cfvo type="num" val="2"/>
      </iconSet>
    </cfRule>
  </conditionalFormatting>
  <conditionalFormatting sqref="C487:G512">
    <cfRule type="iconSet" priority="2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87:L512">
    <cfRule type="iconSet" priority="216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87:M512">
    <cfRule type="iconSet" priority="215">
      <iconSet iconSet="3Symbols2" showValue="0">
        <cfvo type="percent" val="0"/>
        <cfvo type="num" val="1"/>
        <cfvo type="num" val="2"/>
      </iconSet>
    </cfRule>
  </conditionalFormatting>
  <conditionalFormatting sqref="N487:N512">
    <cfRule type="iconSet" priority="214">
      <iconSet iconSet="3Flags" showValue="0">
        <cfvo type="percent" val="0"/>
        <cfvo type="num" val="1"/>
        <cfvo type="num" val="2"/>
      </iconSet>
    </cfRule>
  </conditionalFormatting>
  <conditionalFormatting sqref="C68:G68">
    <cfRule type="iconSet" priority="20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68:L68">
    <cfRule type="iconSet" priority="208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68">
    <cfRule type="iconSet" priority="207">
      <iconSet iconSet="3Symbols2" showValue="0">
        <cfvo type="percent" val="0"/>
        <cfvo type="num" val="1"/>
        <cfvo type="num" val="2"/>
      </iconSet>
    </cfRule>
  </conditionalFormatting>
  <conditionalFormatting sqref="N68">
    <cfRule type="iconSet" priority="206">
      <iconSet iconSet="3Flags" showValue="0">
        <cfvo type="percent" val="0"/>
        <cfvo type="num" val="1"/>
        <cfvo type="num" val="2"/>
      </iconSet>
    </cfRule>
  </conditionalFormatting>
  <conditionalFormatting sqref="C105:G105">
    <cfRule type="iconSet" priority="20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05:L105">
    <cfRule type="iconSet" priority="200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05">
    <cfRule type="iconSet" priority="199">
      <iconSet iconSet="3Symbols2" showValue="0">
        <cfvo type="percent" val="0"/>
        <cfvo type="num" val="1"/>
        <cfvo type="num" val="2"/>
      </iconSet>
    </cfRule>
  </conditionalFormatting>
  <conditionalFormatting sqref="N105">
    <cfRule type="iconSet" priority="198">
      <iconSet iconSet="3Flags" showValue="0">
        <cfvo type="percent" val="0"/>
        <cfvo type="num" val="1"/>
        <cfvo type="num" val="2"/>
      </iconSet>
    </cfRule>
  </conditionalFormatting>
  <conditionalFormatting sqref="C142:G142">
    <cfRule type="iconSet" priority="19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42:L142">
    <cfRule type="iconSet" priority="192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42">
    <cfRule type="iconSet" priority="191">
      <iconSet iconSet="3Symbols2" showValue="0">
        <cfvo type="percent" val="0"/>
        <cfvo type="num" val="1"/>
        <cfvo type="num" val="2"/>
      </iconSet>
    </cfRule>
  </conditionalFormatting>
  <conditionalFormatting sqref="N142">
    <cfRule type="iconSet" priority="190">
      <iconSet iconSet="3Flags" showValue="0">
        <cfvo type="percent" val="0"/>
        <cfvo type="num" val="1"/>
        <cfvo type="num" val="2"/>
      </iconSet>
    </cfRule>
  </conditionalFormatting>
  <conditionalFormatting sqref="C179:G179">
    <cfRule type="iconSet" priority="18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79:L179">
    <cfRule type="iconSet" priority="18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79">
    <cfRule type="iconSet" priority="183">
      <iconSet iconSet="3Symbols2" showValue="0">
        <cfvo type="percent" val="0"/>
        <cfvo type="num" val="1"/>
        <cfvo type="num" val="2"/>
      </iconSet>
    </cfRule>
  </conditionalFormatting>
  <conditionalFormatting sqref="N179">
    <cfRule type="iconSet" priority="182">
      <iconSet iconSet="3Flags" showValue="0">
        <cfvo type="percent" val="0"/>
        <cfvo type="num" val="1"/>
        <cfvo type="num" val="2"/>
      </iconSet>
    </cfRule>
  </conditionalFormatting>
  <conditionalFormatting sqref="C216:G216">
    <cfRule type="iconSet" priority="17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216:L216">
    <cfRule type="iconSet" priority="176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216">
    <cfRule type="iconSet" priority="175">
      <iconSet iconSet="3Symbols2" showValue="0">
        <cfvo type="percent" val="0"/>
        <cfvo type="num" val="1"/>
        <cfvo type="num" val="2"/>
      </iconSet>
    </cfRule>
  </conditionalFormatting>
  <conditionalFormatting sqref="N216">
    <cfRule type="iconSet" priority="174">
      <iconSet iconSet="3Flags" showValue="0">
        <cfvo type="percent" val="0"/>
        <cfvo type="num" val="1"/>
        <cfvo type="num" val="2"/>
      </iconSet>
    </cfRule>
  </conditionalFormatting>
  <conditionalFormatting sqref="C253:G253">
    <cfRule type="iconSet" priority="16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253:L253">
    <cfRule type="iconSet" priority="168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253">
    <cfRule type="iconSet" priority="167">
      <iconSet iconSet="3Symbols2" showValue="0">
        <cfvo type="percent" val="0"/>
        <cfvo type="num" val="1"/>
        <cfvo type="num" val="2"/>
      </iconSet>
    </cfRule>
  </conditionalFormatting>
  <conditionalFormatting sqref="N253">
    <cfRule type="iconSet" priority="166">
      <iconSet iconSet="3Flags" showValue="0">
        <cfvo type="percent" val="0"/>
        <cfvo type="num" val="1"/>
        <cfvo type="num" val="2"/>
      </iconSet>
    </cfRule>
  </conditionalFormatting>
  <conditionalFormatting sqref="C290:G290">
    <cfRule type="iconSet" priority="16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290:L290">
    <cfRule type="iconSet" priority="160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290">
    <cfRule type="iconSet" priority="159">
      <iconSet iconSet="3Symbols2" showValue="0">
        <cfvo type="percent" val="0"/>
        <cfvo type="num" val="1"/>
        <cfvo type="num" val="2"/>
      </iconSet>
    </cfRule>
  </conditionalFormatting>
  <conditionalFormatting sqref="N290">
    <cfRule type="iconSet" priority="158">
      <iconSet iconSet="3Flags" showValue="0">
        <cfvo type="percent" val="0"/>
        <cfvo type="num" val="1"/>
        <cfvo type="num" val="2"/>
      </iconSet>
    </cfRule>
  </conditionalFormatting>
  <conditionalFormatting sqref="C326:G326">
    <cfRule type="iconSet" priority="15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326:L326">
    <cfRule type="iconSet" priority="152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326">
    <cfRule type="iconSet" priority="151">
      <iconSet iconSet="3Symbols2" showValue="0">
        <cfvo type="percent" val="0"/>
        <cfvo type="num" val="1"/>
        <cfvo type="num" val="2"/>
      </iconSet>
    </cfRule>
  </conditionalFormatting>
  <conditionalFormatting sqref="N326">
    <cfRule type="iconSet" priority="150">
      <iconSet iconSet="3Flags" showValue="0">
        <cfvo type="percent" val="0"/>
        <cfvo type="num" val="1"/>
        <cfvo type="num" val="2"/>
      </iconSet>
    </cfRule>
  </conditionalFormatting>
  <conditionalFormatting sqref="C364:G364">
    <cfRule type="iconSet" priority="14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364:L364">
    <cfRule type="iconSet" priority="14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364">
    <cfRule type="iconSet" priority="143">
      <iconSet iconSet="3Symbols2" showValue="0">
        <cfvo type="percent" val="0"/>
        <cfvo type="num" val="1"/>
        <cfvo type="num" val="2"/>
      </iconSet>
    </cfRule>
  </conditionalFormatting>
  <conditionalFormatting sqref="N364">
    <cfRule type="iconSet" priority="142">
      <iconSet iconSet="3Flags" showValue="0">
        <cfvo type="percent" val="0"/>
        <cfvo type="num" val="1"/>
        <cfvo type="num" val="2"/>
      </iconSet>
    </cfRule>
  </conditionalFormatting>
  <conditionalFormatting sqref="C401:G401">
    <cfRule type="iconSet" priority="1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01:L401">
    <cfRule type="iconSet" priority="136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01">
    <cfRule type="iconSet" priority="135">
      <iconSet iconSet="3Symbols2" showValue="0">
        <cfvo type="percent" val="0"/>
        <cfvo type="num" val="1"/>
        <cfvo type="num" val="2"/>
      </iconSet>
    </cfRule>
  </conditionalFormatting>
  <conditionalFormatting sqref="N401">
    <cfRule type="iconSet" priority="134">
      <iconSet iconSet="3Flags" showValue="0">
        <cfvo type="percent" val="0"/>
        <cfvo type="num" val="1"/>
        <cfvo type="num" val="2"/>
      </iconSet>
    </cfRule>
  </conditionalFormatting>
  <conditionalFormatting sqref="C438:G438">
    <cfRule type="iconSet" priority="1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38:L438">
    <cfRule type="iconSet" priority="128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38">
    <cfRule type="iconSet" priority="127">
      <iconSet iconSet="3Symbols2" showValue="0">
        <cfvo type="percent" val="0"/>
        <cfvo type="num" val="1"/>
        <cfvo type="num" val="2"/>
      </iconSet>
    </cfRule>
  </conditionalFormatting>
  <conditionalFormatting sqref="N438">
    <cfRule type="iconSet" priority="126">
      <iconSet iconSet="3Flags" showValue="0">
        <cfvo type="percent" val="0"/>
        <cfvo type="num" val="1"/>
        <cfvo type="num" val="2"/>
      </iconSet>
    </cfRule>
  </conditionalFormatting>
  <conditionalFormatting sqref="C475:G475">
    <cfRule type="iconSet" priority="1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75:L475">
    <cfRule type="iconSet" priority="120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75">
    <cfRule type="iconSet" priority="119">
      <iconSet iconSet="3Symbols2" showValue="0">
        <cfvo type="percent" val="0"/>
        <cfvo type="num" val="1"/>
        <cfvo type="num" val="2"/>
      </iconSet>
    </cfRule>
  </conditionalFormatting>
  <conditionalFormatting sqref="N475">
    <cfRule type="iconSet" priority="118">
      <iconSet iconSet="3Flags" showValue="0">
        <cfvo type="percent" val="0"/>
        <cfvo type="num" val="1"/>
        <cfvo type="num" val="2"/>
      </iconSet>
    </cfRule>
  </conditionalFormatting>
  <conditionalFormatting sqref="C512:G512">
    <cfRule type="iconSet" priority="9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12:L512">
    <cfRule type="iconSet" priority="92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512">
    <cfRule type="iconSet" priority="91">
      <iconSet iconSet="3Symbols2" showValue="0">
        <cfvo type="percent" val="0"/>
        <cfvo type="num" val="1"/>
        <cfvo type="num" val="2"/>
      </iconSet>
    </cfRule>
  </conditionalFormatting>
  <conditionalFormatting sqref="N512">
    <cfRule type="iconSet" priority="90">
      <iconSet iconSet="3Flags" showValue="0">
        <cfvo type="percent" val="0"/>
        <cfvo type="num" val="1"/>
        <cfvo type="num" val="2"/>
      </iconSet>
    </cfRule>
  </conditionalFormatting>
  <conditionalFormatting sqref="N302:N325">
    <cfRule type="iconSet" priority="89">
      <iconSet iconSet="3Flags" showValue="0">
        <cfvo type="percent" val="0"/>
        <cfvo type="num" val="1"/>
        <cfvo type="num" val="2"/>
      </iconSet>
    </cfRule>
  </conditionalFormatting>
  <conditionalFormatting sqref="N265:N289">
    <cfRule type="iconSet" priority="88">
      <iconSet iconSet="3Flags" showValue="0">
        <cfvo type="percent" val="0"/>
        <cfvo type="num" val="1"/>
        <cfvo type="num" val="2"/>
      </iconSet>
    </cfRule>
  </conditionalFormatting>
  <conditionalFormatting sqref="N228:N252">
    <cfRule type="iconSet" priority="87">
      <iconSet iconSet="3Flags" showValue="0">
        <cfvo type="percent" val="0"/>
        <cfvo type="num" val="1"/>
        <cfvo type="num" val="2"/>
      </iconSet>
    </cfRule>
  </conditionalFormatting>
  <conditionalFormatting sqref="N191:N215">
    <cfRule type="iconSet" priority="86">
      <iconSet iconSet="3Flags" showValue="0">
        <cfvo type="percent" val="0"/>
        <cfvo type="num" val="1"/>
        <cfvo type="num" val="2"/>
      </iconSet>
    </cfRule>
  </conditionalFormatting>
  <conditionalFormatting sqref="N154:N178">
    <cfRule type="iconSet" priority="85">
      <iconSet iconSet="3Flags" showValue="0">
        <cfvo type="percent" val="0"/>
        <cfvo type="num" val="1"/>
        <cfvo type="num" val="2"/>
      </iconSet>
    </cfRule>
  </conditionalFormatting>
  <conditionalFormatting sqref="N117:N141">
    <cfRule type="iconSet" priority="84">
      <iconSet iconSet="3Flags" showValue="0">
        <cfvo type="percent" val="0"/>
        <cfvo type="num" val="1"/>
        <cfvo type="num" val="2"/>
      </iconSet>
    </cfRule>
  </conditionalFormatting>
  <conditionalFormatting sqref="N80:N104">
    <cfRule type="iconSet" priority="83">
      <iconSet iconSet="3Flags" showValue="0">
        <cfvo type="percent" val="0"/>
        <cfvo type="num" val="1"/>
        <cfvo type="num" val="2"/>
      </iconSet>
    </cfRule>
  </conditionalFormatting>
  <conditionalFormatting sqref="N43:N67">
    <cfRule type="iconSet" priority="82">
      <iconSet iconSet="3Flags" showValue="0">
        <cfvo type="percent" val="0"/>
        <cfvo type="num" val="1"/>
        <cfvo type="num" val="2"/>
      </iconSet>
    </cfRule>
  </conditionalFormatting>
  <conditionalFormatting sqref="N6:N30">
    <cfRule type="iconSet" priority="81">
      <iconSet iconSet="3Flags" showValue="0">
        <cfvo type="percent" val="0"/>
        <cfvo type="num" val="1"/>
        <cfvo type="num" val="2"/>
      </iconSet>
    </cfRule>
  </conditionalFormatting>
  <conditionalFormatting sqref="C43:G67">
    <cfRule type="iconSet" priority="8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3:L67">
    <cfRule type="iconSet" priority="79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3:M67">
    <cfRule type="iconSet" priority="78">
      <iconSet iconSet="3Symbols2" showValue="0">
        <cfvo type="percent" val="0"/>
        <cfvo type="num" val="1"/>
        <cfvo type="num" val="2"/>
      </iconSet>
    </cfRule>
  </conditionalFormatting>
  <conditionalFormatting sqref="C80:G104">
    <cfRule type="iconSet" priority="7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80:L104">
    <cfRule type="iconSet" priority="7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80:M104">
    <cfRule type="iconSet" priority="73">
      <iconSet iconSet="3Symbols2" showValue="0">
        <cfvo type="percent" val="0"/>
        <cfvo type="num" val="1"/>
        <cfvo type="num" val="2"/>
      </iconSet>
    </cfRule>
  </conditionalFormatting>
  <conditionalFormatting sqref="C117:G141">
    <cfRule type="iconSet" priority="7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17:L141">
    <cfRule type="iconSet" priority="69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17:M141">
    <cfRule type="iconSet" priority="68">
      <iconSet iconSet="3Symbols2" showValue="0">
        <cfvo type="percent" val="0"/>
        <cfvo type="num" val="1"/>
        <cfvo type="num" val="2"/>
      </iconSet>
    </cfRule>
  </conditionalFormatting>
  <conditionalFormatting sqref="C154:G178">
    <cfRule type="iconSet" priority="6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54:L178">
    <cfRule type="iconSet" priority="6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54:M178">
    <cfRule type="iconSet" priority="63">
      <iconSet iconSet="3Symbols2" showValue="0">
        <cfvo type="percent" val="0"/>
        <cfvo type="num" val="1"/>
        <cfvo type="num" val="2"/>
      </iconSet>
    </cfRule>
  </conditionalFormatting>
  <conditionalFormatting sqref="C191:G215">
    <cfRule type="iconSet" priority="6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191:L215">
    <cfRule type="iconSet" priority="59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191:M215">
    <cfRule type="iconSet" priority="58">
      <iconSet iconSet="3Symbols2" showValue="0">
        <cfvo type="percent" val="0"/>
        <cfvo type="num" val="1"/>
        <cfvo type="num" val="2"/>
      </iconSet>
    </cfRule>
  </conditionalFormatting>
  <conditionalFormatting sqref="C228:G252">
    <cfRule type="iconSet" priority="5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228:L252">
    <cfRule type="iconSet" priority="5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228:M252">
    <cfRule type="iconSet" priority="53">
      <iconSet iconSet="3Symbols2" showValue="0">
        <cfvo type="percent" val="0"/>
        <cfvo type="num" val="1"/>
        <cfvo type="num" val="2"/>
      </iconSet>
    </cfRule>
  </conditionalFormatting>
  <conditionalFormatting sqref="C265:G289">
    <cfRule type="iconSet" priority="5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265:L289">
    <cfRule type="iconSet" priority="49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265:M289">
    <cfRule type="iconSet" priority="48">
      <iconSet iconSet="3Symbols2" showValue="0">
        <cfvo type="percent" val="0"/>
        <cfvo type="num" val="1"/>
        <cfvo type="num" val="2"/>
      </iconSet>
    </cfRule>
  </conditionalFormatting>
  <conditionalFormatting sqref="C339:G363">
    <cfRule type="iconSet" priority="4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339:L363">
    <cfRule type="iconSet" priority="39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339:M363">
    <cfRule type="iconSet" priority="38">
      <iconSet iconSet="3Symbols2" showValue="0">
        <cfvo type="percent" val="0"/>
        <cfvo type="num" val="1"/>
        <cfvo type="num" val="2"/>
      </iconSet>
    </cfRule>
  </conditionalFormatting>
  <conditionalFormatting sqref="N339:N363">
    <cfRule type="iconSet" priority="37">
      <iconSet iconSet="3Flags" showValue="0">
        <cfvo type="percent" val="0"/>
        <cfvo type="num" val="1"/>
        <cfvo type="num" val="2"/>
      </iconSet>
    </cfRule>
  </conditionalFormatting>
  <conditionalFormatting sqref="C376:G400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376:L400">
    <cfRule type="iconSet" priority="3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376:M400">
    <cfRule type="iconSet" priority="33">
      <iconSet iconSet="3Symbols2" showValue="0">
        <cfvo type="percent" val="0"/>
        <cfvo type="num" val="1"/>
        <cfvo type="num" val="2"/>
      </iconSet>
    </cfRule>
  </conditionalFormatting>
  <conditionalFormatting sqref="N376:N400">
    <cfRule type="iconSet" priority="32">
      <iconSet iconSet="3Flags" showValue="0">
        <cfvo type="percent" val="0"/>
        <cfvo type="num" val="1"/>
        <cfvo type="num" val="2"/>
      </iconSet>
    </cfRule>
  </conditionalFormatting>
  <conditionalFormatting sqref="C413:G437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13:L437">
    <cfRule type="iconSet" priority="29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13:M437">
    <cfRule type="iconSet" priority="28">
      <iconSet iconSet="3Symbols2" showValue="0">
        <cfvo type="percent" val="0"/>
        <cfvo type="num" val="1"/>
        <cfvo type="num" val="2"/>
      </iconSet>
    </cfRule>
  </conditionalFormatting>
  <conditionalFormatting sqref="N413:N437">
    <cfRule type="iconSet" priority="27">
      <iconSet iconSet="3Flags" showValue="0">
        <cfvo type="percent" val="0"/>
        <cfvo type="num" val="1"/>
        <cfvo type="num" val="2"/>
      </iconSet>
    </cfRule>
  </conditionalFormatting>
  <conditionalFormatting sqref="C450:G474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50:L474">
    <cfRule type="iconSet" priority="24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50:M474">
    <cfRule type="iconSet" priority="23">
      <iconSet iconSet="3Symbols2" showValue="0">
        <cfvo type="percent" val="0"/>
        <cfvo type="num" val="1"/>
        <cfvo type="num" val="2"/>
      </iconSet>
    </cfRule>
  </conditionalFormatting>
  <conditionalFormatting sqref="N450:N474">
    <cfRule type="iconSet" priority="22">
      <iconSet iconSet="3Flags" showValue="0">
        <cfvo type="percent" val="0"/>
        <cfvo type="num" val="1"/>
        <cfvo type="num" val="2"/>
      </iconSet>
    </cfRule>
  </conditionalFormatting>
  <conditionalFormatting sqref="C487:G511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487:L511">
    <cfRule type="iconSet" priority="19">
      <iconSet iconSet="5Rating" showValue="0">
        <cfvo type="percent" val="0"/>
        <cfvo type="num" val="2"/>
        <cfvo type="num" val="3"/>
        <cfvo type="num" val="4"/>
        <cfvo type="num" val="5"/>
      </iconSet>
    </cfRule>
  </conditionalFormatting>
  <conditionalFormatting sqref="M487:M511">
    <cfRule type="iconSet" priority="18">
      <iconSet iconSet="3Symbols2" showValue="0">
        <cfvo type="percent" val="0"/>
        <cfvo type="num" val="1"/>
        <cfvo type="num" val="2"/>
      </iconSet>
    </cfRule>
  </conditionalFormatting>
  <conditionalFormatting sqref="N487:N511">
    <cfRule type="iconSet" priority="17">
      <iconSet iconSet="3Flags" showValue="0">
        <cfvo type="percent" val="0"/>
        <cfvo type="num" val="1"/>
        <cfvo type="num" val="2"/>
      </iconSet>
    </cfRule>
  </conditionalFormatting>
  <pageMargins left="0.14000000000000001" right="0.17" top="0.82677165354330717" bottom="0.82677165354330717" header="0.31496062992125984" footer="0.31496062992125984"/>
  <pageSetup paperSize="9" orientation="portrait" r:id="rId1"/>
  <headerFooter>
    <oddHeader xml:space="preserve">&amp;C </oddHeader>
    <oddFooter xml:space="preserve">&amp;C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O65"/>
  <sheetViews>
    <sheetView rightToLeft="1" topLeftCell="A38" zoomScale="115" zoomScaleNormal="115" zoomScaleSheetLayoutView="100" workbookViewId="0">
      <selection activeCell="L41" sqref="L41"/>
    </sheetView>
  </sheetViews>
  <sheetFormatPr defaultColWidth="5.625" defaultRowHeight="14.25"/>
  <cols>
    <col min="1" max="1" width="4.25" style="206" customWidth="1"/>
    <col min="2" max="2" width="17.75" style="224" customWidth="1"/>
    <col min="3" max="3" width="4.25" style="206" customWidth="1"/>
    <col min="4" max="7" width="4" style="206" customWidth="1"/>
    <col min="8" max="8" width="4.125" style="206" customWidth="1"/>
    <col min="9" max="9" width="3.75" style="206" customWidth="1"/>
    <col min="10" max="10" width="4.25" style="206" customWidth="1"/>
    <col min="11" max="11" width="4.125" style="206" customWidth="1"/>
    <col min="12" max="12" width="4.375" style="206" customWidth="1"/>
    <col min="13" max="13" width="4.5" style="206" customWidth="1"/>
    <col min="14" max="14" width="5.125" style="206" customWidth="1"/>
    <col min="15" max="15" width="8.75" style="207" customWidth="1"/>
    <col min="16" max="16384" width="5.625" style="206"/>
  </cols>
  <sheetData>
    <row r="1" spans="1:15" ht="9" customHeight="1"/>
    <row r="2" spans="1:15" ht="22.5" customHeight="1" thickBot="1">
      <c r="A2" s="280" t="s">
        <v>96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</row>
    <row r="3" spans="1:15" ht="8.25" customHeight="1"/>
    <row r="4" spans="1:15" ht="136.5" customHeight="1">
      <c r="A4" s="283" t="s">
        <v>14</v>
      </c>
      <c r="B4" s="281" t="s">
        <v>7</v>
      </c>
      <c r="C4" s="141" t="s">
        <v>26</v>
      </c>
      <c r="D4" s="141" t="s">
        <v>17</v>
      </c>
      <c r="E4" s="141" t="s">
        <v>18</v>
      </c>
      <c r="F4" s="141" t="s">
        <v>19</v>
      </c>
      <c r="G4" s="141" t="s">
        <v>25</v>
      </c>
      <c r="H4" s="141" t="s">
        <v>94</v>
      </c>
      <c r="I4" s="141" t="s">
        <v>20</v>
      </c>
      <c r="J4" s="141" t="s">
        <v>21</v>
      </c>
      <c r="K4" s="141" t="s">
        <v>95</v>
      </c>
      <c r="L4" s="141" t="s">
        <v>22</v>
      </c>
      <c r="M4" s="141" t="s">
        <v>23</v>
      </c>
      <c r="N4" s="141" t="s">
        <v>24</v>
      </c>
      <c r="O4" s="278" t="s">
        <v>8</v>
      </c>
    </row>
    <row r="5" spans="1:15" ht="16.5" thickBot="1">
      <c r="A5" s="284"/>
      <c r="B5" s="282"/>
      <c r="C5" s="146">
        <v>5</v>
      </c>
      <c r="D5" s="146">
        <v>5</v>
      </c>
      <c r="E5" s="146">
        <v>5</v>
      </c>
      <c r="F5" s="146">
        <v>5</v>
      </c>
      <c r="G5" s="146">
        <v>5</v>
      </c>
      <c r="H5" s="146">
        <v>5</v>
      </c>
      <c r="I5" s="146">
        <v>5</v>
      </c>
      <c r="J5" s="146">
        <v>5</v>
      </c>
      <c r="K5" s="146">
        <v>5</v>
      </c>
      <c r="L5" s="146">
        <v>5</v>
      </c>
      <c r="M5" s="147">
        <v>50</v>
      </c>
      <c r="N5" s="146">
        <v>5</v>
      </c>
      <c r="O5" s="279"/>
    </row>
    <row r="6" spans="1:15" ht="20.25">
      <c r="A6" s="142">
        <v>1</v>
      </c>
      <c r="B6" s="225" t="str">
        <f>CLEAN('البيانات الأساسية'!C7)</f>
        <v/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4">
        <f t="shared" ref="M6:M30" si="0">SUM(C6:L6)</f>
        <v>0</v>
      </c>
      <c r="N6" s="144">
        <f>M6/M5*5</f>
        <v>0</v>
      </c>
      <c r="O6" s="145" t="str">
        <f>IF(C6&gt;C5,"انتبه",IF(D6&gt;D5,"انتبه",IF(E6&gt;E5,"انتبه",IF(F6&gt;F5,"انتبه",IF(G6&gt;G5,"انتبه",IF(H6&gt;H5,"انتبه",IF(I6&gt;I5,"انتبه",IF(J6&gt;J5,"انتبه",IF(K6&gt;K5,"انتبه",IF(L6&gt;L5,"انتبه"," "))))))))))</f>
        <v xml:space="preserve"> </v>
      </c>
    </row>
    <row r="7" spans="1:15" ht="20.25">
      <c r="A7" s="90">
        <v>2</v>
      </c>
      <c r="B7" s="226" t="str">
        <f>CLEAN('البيانات الأساسية'!C8)</f>
        <v/>
      </c>
      <c r="C7" s="11"/>
      <c r="D7" s="11"/>
      <c r="E7" s="11"/>
      <c r="F7" s="11"/>
      <c r="G7" s="11"/>
      <c r="H7" s="137"/>
      <c r="I7" s="11"/>
      <c r="J7" s="11"/>
      <c r="K7" s="12"/>
      <c r="L7" s="12"/>
      <c r="M7" s="138">
        <f t="shared" si="0"/>
        <v>0</v>
      </c>
      <c r="N7" s="138">
        <f>M7/M5*5</f>
        <v>0</v>
      </c>
      <c r="O7" s="139" t="str">
        <f>IF(C7&gt;C5,"انتبه",IF(D7&gt;D5,"انتبه",IF(E7&gt;E5,"انتبه",IF(F7&gt;F5,"انتبه",IF(G7&gt;G5,"انتبه",IF(H7&gt;H5,"انتبه",IF(I7&gt;I5,"انتبه",IF(J7&gt;J5,"انتبه",IF(K7&gt;K5,"انتبه",IF(L7&gt;L5,"انتبه"," "))))))))))</f>
        <v xml:space="preserve"> </v>
      </c>
    </row>
    <row r="8" spans="1:15" ht="20.25">
      <c r="A8" s="90">
        <v>3</v>
      </c>
      <c r="B8" s="226" t="str">
        <f>CLEAN('البيانات الأساسية'!C9)</f>
        <v/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6">
        <f t="shared" si="0"/>
        <v>0</v>
      </c>
      <c r="N8" s="136">
        <f>M8/M5*5</f>
        <v>0</v>
      </c>
      <c r="O8" s="140" t="str">
        <f>IF(C8&gt;C5,"انتبه",IF(D8&gt;D5,"انتبه",IF(E8&gt;E5,"انتبه",IF(F8&gt;F5,"انتبه",IF(G8&gt;G5,"انتبه",IF(H8&gt;H5,"انتبه",IF(I8&gt;I5,"انتبه",IF(J8&gt;J5,"انتبه",IF(K8&gt;K5,"انتبه",IF(L8&gt;L5,"انتبه"," "))))))))))</f>
        <v xml:space="preserve"> </v>
      </c>
    </row>
    <row r="9" spans="1:15" ht="20.25">
      <c r="A9" s="90">
        <v>4</v>
      </c>
      <c r="B9" s="226" t="str">
        <f>CLEAN('البيانات الأساسية'!C10)</f>
        <v/>
      </c>
      <c r="C9" s="11"/>
      <c r="D9" s="11"/>
      <c r="E9" s="11"/>
      <c r="F9" s="11"/>
      <c r="G9" s="11"/>
      <c r="H9" s="137"/>
      <c r="I9" s="11"/>
      <c r="J9" s="11"/>
      <c r="K9" s="11"/>
      <c r="L9" s="11"/>
      <c r="M9" s="138">
        <f t="shared" si="0"/>
        <v>0</v>
      </c>
      <c r="N9" s="138">
        <f>M9/M5*5</f>
        <v>0</v>
      </c>
      <c r="O9" s="139" t="str">
        <f>IF(C9&gt;C5,"انتبه",IF(D9&gt;D5,"انتبه",IF(E9&gt;E5,"انتبه",IF(F9&gt;F5,"انتبه",IF(G9&gt;G5,"انتبه",IF(H9&gt;H5,"انتبه",IF(I9&gt;I5,"انتبه",IF(J9&gt;J5,"انتبه",IF(K9&gt;K5,"انتبه",IF(L9&gt;L5,"انتبه"," "))))))))))</f>
        <v xml:space="preserve"> </v>
      </c>
    </row>
    <row r="10" spans="1:15" ht="20.25">
      <c r="A10" s="90">
        <v>5</v>
      </c>
      <c r="B10" s="226" t="str">
        <f>CLEAN('البيانات الأساسية'!C11)</f>
        <v/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6">
        <f t="shared" si="0"/>
        <v>0</v>
      </c>
      <c r="N10" s="136">
        <f>M10/M5*5</f>
        <v>0</v>
      </c>
      <c r="O10" s="140" t="str">
        <f>IF(C10&gt;C5,"انتبه",IF(D10&gt;D5,"انتبه",IF(E10&gt;E5,"انتبه",IF(F10&gt;F5,"انتبه",IF(G10&gt;G5,"انتبه",IF(H10&gt;H5,"انتبه",IF(I10&gt;I5,"انتبه",IF(J10&gt;J5,"انتبه",IF(K10&gt;K5,"انتبه",IF(L10&gt;L5,"انتبه"," "))))))))))</f>
        <v xml:space="preserve"> </v>
      </c>
    </row>
    <row r="11" spans="1:15" ht="20.25">
      <c r="A11" s="90">
        <v>6</v>
      </c>
      <c r="B11" s="226" t="str">
        <f>CLEAN('البيانات الأساسية'!C12)</f>
        <v/>
      </c>
      <c r="C11" s="11"/>
      <c r="D11" s="11"/>
      <c r="E11" s="11"/>
      <c r="F11" s="11"/>
      <c r="G11" s="11"/>
      <c r="H11" s="137"/>
      <c r="I11" s="11"/>
      <c r="J11" s="11"/>
      <c r="K11" s="11"/>
      <c r="L11" s="11"/>
      <c r="M11" s="138">
        <f t="shared" si="0"/>
        <v>0</v>
      </c>
      <c r="N11" s="138">
        <f>M11/M5*5</f>
        <v>0</v>
      </c>
      <c r="O11" s="139" t="str">
        <f>IF(C11&gt;C5,"انتبه",IF(D11&gt;D5,"انتبه",IF(E11&gt;E5,"انتبه",IF(F11&gt;F5,"انتبه",IF(G11&gt;G5,"انتبه",IF(H11&gt;H5,"انتبه",IF(I11&gt;I5,"انتبه",IF(J11&gt;J5,"انتبه",IF(K11&gt;K5,"انتبه",IF(L11&gt;L5,"انتبه"," "))))))))))</f>
        <v xml:space="preserve"> </v>
      </c>
    </row>
    <row r="12" spans="1:15" ht="20.25">
      <c r="A12" s="90">
        <v>7</v>
      </c>
      <c r="B12" s="226" t="str">
        <f>CLEAN('البيانات الأساسية'!C13)</f>
        <v/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6">
        <f t="shared" si="0"/>
        <v>0</v>
      </c>
      <c r="N12" s="136">
        <f>M12/M5*5</f>
        <v>0</v>
      </c>
      <c r="O12" s="140" t="str">
        <f>IF(C12&gt;C5,"انتبه",IF(D12&gt;D5,"انتبه",IF(E12&gt;E5,"انتبه",IF(F12&gt;F5,"انتبه",IF(G12&gt;G5,"انتبه",IF(H12&gt;H5,"انتبه",IF(I12&gt;I5,"انتبه",IF(J12&gt;J5,"انتبه",IF(K12&gt;K5,"انتبه",IF(L12&gt;L5,"انتبه"," "))))))))))</f>
        <v xml:space="preserve"> </v>
      </c>
    </row>
    <row r="13" spans="1:15" ht="20.25">
      <c r="A13" s="90">
        <v>8</v>
      </c>
      <c r="B13" s="226" t="str">
        <f>CLEAN('البيانات الأساسية'!C14)</f>
        <v/>
      </c>
      <c r="C13" s="11"/>
      <c r="D13" s="11"/>
      <c r="E13" s="11"/>
      <c r="F13" s="11"/>
      <c r="G13" s="11"/>
      <c r="H13" s="137"/>
      <c r="I13" s="11"/>
      <c r="J13" s="11"/>
      <c r="K13" s="11"/>
      <c r="L13" s="11"/>
      <c r="M13" s="138">
        <f t="shared" si="0"/>
        <v>0</v>
      </c>
      <c r="N13" s="138">
        <f>M13/M5*5</f>
        <v>0</v>
      </c>
      <c r="O13" s="139" t="str">
        <f>IF(C13&gt;C5,"انتبه",IF(D13&gt;D5,"انتبه",IF(E13&gt;E5,"انتبه",IF(F13&gt;F5,"انتبه",IF(G13&gt;G5,"انتبه",IF(H13&gt;H5,"انتبه",IF(I13&gt;I5,"انتبه",IF(J13&gt;J5,"انتبه",IF(K13&gt;K5,"انتبه",IF(L13&gt;L5,"انتبه"," "))))))))))</f>
        <v xml:space="preserve"> </v>
      </c>
    </row>
    <row r="14" spans="1:15" ht="20.25">
      <c r="A14" s="90">
        <v>9</v>
      </c>
      <c r="B14" s="226" t="str">
        <f>CLEAN('البيانات الأساسية'!C15)</f>
        <v/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6">
        <f t="shared" si="0"/>
        <v>0</v>
      </c>
      <c r="N14" s="136">
        <f>M14/M5*5</f>
        <v>0</v>
      </c>
      <c r="O14" s="140" t="str">
        <f>IF(C14&gt;C5,"انتبه",IF(D14&gt;D5,"انتبه",IF(E14&gt;E5,"انتبه",IF(F14&gt;F5,"انتبه",IF(G14&gt;G5,"انتبه",IF(H14&gt;H5,"انتبه",IF(I14&gt;I5,"انتبه",IF(J14&gt;J5,"انتبه",IF(K14&gt;K5,"انتبه",IF(L14&gt;L5,"انتبه"," "))))))))))</f>
        <v xml:space="preserve"> </v>
      </c>
    </row>
    <row r="15" spans="1:15" ht="20.25">
      <c r="A15" s="90">
        <v>10</v>
      </c>
      <c r="B15" s="226" t="str">
        <f>CLEAN('البيانات الأساسية'!C16)</f>
        <v/>
      </c>
      <c r="C15" s="11"/>
      <c r="D15" s="11"/>
      <c r="E15" s="11"/>
      <c r="F15" s="11"/>
      <c r="G15" s="11"/>
      <c r="H15" s="137"/>
      <c r="I15" s="11"/>
      <c r="J15" s="11"/>
      <c r="K15" s="11"/>
      <c r="L15" s="11"/>
      <c r="M15" s="138">
        <f t="shared" si="0"/>
        <v>0</v>
      </c>
      <c r="N15" s="138">
        <f>M15/M5*5</f>
        <v>0</v>
      </c>
      <c r="O15" s="139" t="str">
        <f>IF(C15&gt;C5,"انتبه",IF(D15&gt;D13,"انتبه",IF(E15&gt;E5,"انتبه",IF(F15&gt;F5,"انتبه",IF(G15&gt;G5,"انتبه",IF(H15&gt;H5,"انتبه",IF(I15&gt;I5,"انتبه",IF(J15&gt;J5,"انتبه",IF(K15&gt;K5,"انتبه",IF(L15&gt;L5,"انتبه"," "))))))))))</f>
        <v xml:space="preserve"> </v>
      </c>
    </row>
    <row r="16" spans="1:15" ht="20.25">
      <c r="A16" s="90">
        <v>11</v>
      </c>
      <c r="B16" s="226" t="str">
        <f>CLEAN('البيانات الأساسية'!C17)</f>
        <v/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6">
        <f t="shared" si="0"/>
        <v>0</v>
      </c>
      <c r="N16" s="136">
        <f>M16/M5*5</f>
        <v>0</v>
      </c>
      <c r="O16" s="140" t="str">
        <f>IF(C16&gt;C5,"انتبه",IF(D16&gt;D5,"انتبه",IF(E16&gt;E5,"انتبه",IF(F16&gt;F5,"انتبه",IF(G16&gt;G5,"انتبه",IF(H16&gt;H5,"انتبه",IF(I16&gt;I5,"انتبه",IF(J16&gt;J5,"انتبه",IF(K16&gt;K5,"انتبه",IF(L16&gt;L5,"انتبه"," "))))))))))</f>
        <v xml:space="preserve"> </v>
      </c>
    </row>
    <row r="17" spans="1:15" ht="20.25">
      <c r="A17" s="90">
        <v>12</v>
      </c>
      <c r="B17" s="226" t="str">
        <f>CLEAN('البيانات الأساسية'!C18)</f>
        <v/>
      </c>
      <c r="C17" s="11"/>
      <c r="D17" s="11"/>
      <c r="E17" s="11"/>
      <c r="F17" s="11"/>
      <c r="G17" s="11"/>
      <c r="H17" s="137"/>
      <c r="I17" s="11"/>
      <c r="J17" s="11"/>
      <c r="K17" s="11"/>
      <c r="L17" s="11"/>
      <c r="M17" s="138">
        <f t="shared" si="0"/>
        <v>0</v>
      </c>
      <c r="N17" s="138">
        <f>M17/M5*5</f>
        <v>0</v>
      </c>
      <c r="O17" s="139" t="str">
        <f>IF(C17&gt;C5,"انتبه",IF(D17&gt;D5,"انتبه",IF(E17&gt;E5,"انتبه",IF(F17&gt;F5,"انتبه",IF(G17&gt;G5,"انتبه",IF(H17&gt;H5,"انتبه",IF(I17&gt;I5,"انتبه",IF(J17&gt;J5,"انتبه",IF(K17&gt;K5,"انتبه",IF(L17&gt;L5,"انتبه"," "))))))))))</f>
        <v xml:space="preserve"> </v>
      </c>
    </row>
    <row r="18" spans="1:15" ht="20.25">
      <c r="A18" s="90">
        <v>13</v>
      </c>
      <c r="B18" s="226" t="str">
        <f>CLEAN('البيانات الأساسية'!C19)</f>
        <v/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6">
        <f t="shared" si="0"/>
        <v>0</v>
      </c>
      <c r="N18" s="136">
        <f>M18/M5*5</f>
        <v>0</v>
      </c>
      <c r="O18" s="140" t="str">
        <f>IF(C18&gt;C5,"انتبه",IF(D18&gt;D5,"انتبه",IF(E18&gt;E5,"انتبه",IF(F18&gt;F5,"انتبه",IF(G18&gt;G5,"انتبه",IF(H18&gt;H5,"انتبه",IF(I18&gt;I5,"انتبه",IF(J18&gt;J5,"انتبه",IF(K18&gt;K5,"انتبه",IF(L18&gt;L5,"انتبه"," "))))))))))</f>
        <v xml:space="preserve"> </v>
      </c>
    </row>
    <row r="19" spans="1:15" ht="20.25">
      <c r="A19" s="90">
        <v>14</v>
      </c>
      <c r="B19" s="226" t="str">
        <f>CLEAN('البيانات الأساسية'!C20)</f>
        <v/>
      </c>
      <c r="C19" s="11"/>
      <c r="D19" s="11"/>
      <c r="E19" s="11"/>
      <c r="F19" s="11"/>
      <c r="G19" s="11"/>
      <c r="H19" s="137"/>
      <c r="I19" s="11"/>
      <c r="J19" s="11"/>
      <c r="K19" s="11"/>
      <c r="L19" s="11"/>
      <c r="M19" s="138">
        <f t="shared" si="0"/>
        <v>0</v>
      </c>
      <c r="N19" s="138">
        <f>M19/M5*5</f>
        <v>0</v>
      </c>
      <c r="O19" s="139" t="str">
        <f>IF(C19&gt;C5,"انتبه",IF(D19&gt;D5,"انتبه",IF(E19&gt;E5,"انتبه",IF(F19&gt;F5,"انتبه",IF(G19&gt;G5,"انتبه",IF(H19&gt;H5,"انتبه",IF(I19&gt;I5,"انتبه",IF(J19&gt;J5,"انتبه",IF(K19&gt;K5,"انتبه",IF(L19&gt;L5,"انتبه"," "))))))))))</f>
        <v xml:space="preserve"> </v>
      </c>
    </row>
    <row r="20" spans="1:15" ht="20.25">
      <c r="A20" s="90">
        <v>15</v>
      </c>
      <c r="B20" s="226" t="str">
        <f>CLEAN('البيانات الأساسية'!C21)</f>
        <v/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6">
        <f t="shared" si="0"/>
        <v>0</v>
      </c>
      <c r="N20" s="136">
        <f>M20/M5*5</f>
        <v>0</v>
      </c>
      <c r="O20" s="140" t="str">
        <f>IF(C20&gt;C5,"انتبه",IF(D20&gt;D5,"انتبه",IF(E20&gt;E5,"انتبه",IF(F20&gt;F5,"انتبه",IF(G20&gt;G5,"انتبه",IF(H20&gt;H5,"انتبه",IF(I20&gt;I5,"انتبه",IF(J20&gt;J5,"انتبه",IF(K20&gt;K5,"انتبه",IF(L20&gt;L5,"انتبه"," "))))))))))</f>
        <v xml:space="preserve"> </v>
      </c>
    </row>
    <row r="21" spans="1:15" ht="20.25">
      <c r="A21" s="90">
        <v>16</v>
      </c>
      <c r="B21" s="226" t="str">
        <f>CLEAN('البيانات الأساسية'!C22)</f>
        <v/>
      </c>
      <c r="C21" s="11"/>
      <c r="D21" s="11"/>
      <c r="E21" s="11"/>
      <c r="F21" s="11"/>
      <c r="G21" s="11"/>
      <c r="H21" s="137"/>
      <c r="I21" s="11"/>
      <c r="J21" s="11"/>
      <c r="K21" s="11"/>
      <c r="L21" s="11"/>
      <c r="M21" s="138">
        <f t="shared" si="0"/>
        <v>0</v>
      </c>
      <c r="N21" s="138">
        <f>M21/M5*5</f>
        <v>0</v>
      </c>
      <c r="O21" s="139" t="str">
        <f>IF(C21&gt;C5,"انتبه",IF(D21&gt;D5,"انتبه",IF(E21&gt;E5,"انتبه",IF(F21&gt;F5,"انتبه",IF(G21&gt;G5,"انتبه",IF(H21&gt;H5,"انتبه",IF(I21&gt;I5,"انتبه",IF(J21&gt;J5,"انتبه",IF(K21&gt;K5,"انتبه",IF(L21&gt;L5,"انتبه"," "))))))))))</f>
        <v xml:space="preserve"> </v>
      </c>
    </row>
    <row r="22" spans="1:15" ht="20.25">
      <c r="A22" s="90">
        <v>17</v>
      </c>
      <c r="B22" s="226" t="str">
        <f>CLEAN('البيانات الأساسية'!C23)</f>
        <v/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6">
        <f t="shared" si="0"/>
        <v>0</v>
      </c>
      <c r="N22" s="136">
        <f>M22/M5*5</f>
        <v>0</v>
      </c>
      <c r="O22" s="140" t="str">
        <f>IF(C22&gt;C5,"انتبه",IF(D22&gt;D5,"انتبه",IF(E22&gt;E5,"انتبه",IF(F22&gt;F5,"انتبه",IF(G22&gt;G5,"انتبه",IF(H22&gt;H5,"انتبه",IF(I22&gt;I5,"انتبه",IF(J22&gt;J5,"انتبه",IF(K22&gt;K5,"انتبه",IF(L22&gt;L5,"انتبه"," "))))))))))</f>
        <v xml:space="preserve"> </v>
      </c>
    </row>
    <row r="23" spans="1:15" ht="20.25">
      <c r="A23" s="90">
        <v>18</v>
      </c>
      <c r="B23" s="226" t="str">
        <f>CLEAN('البيانات الأساسية'!C24)</f>
        <v/>
      </c>
      <c r="C23" s="11"/>
      <c r="D23" s="11"/>
      <c r="E23" s="11"/>
      <c r="F23" s="11"/>
      <c r="G23" s="11"/>
      <c r="H23" s="137"/>
      <c r="I23" s="11"/>
      <c r="J23" s="11"/>
      <c r="K23" s="11"/>
      <c r="L23" s="11"/>
      <c r="M23" s="138">
        <f t="shared" si="0"/>
        <v>0</v>
      </c>
      <c r="N23" s="138">
        <f>M23/M5*5</f>
        <v>0</v>
      </c>
      <c r="O23" s="139" t="str">
        <f>IF(C23&gt;C5,"انتبه",IF(D23&gt;D5,"انتبه",IF(E23&gt;E5,"انتبه",IF(F23&gt;F5,"انتبه",IF(G23&gt;G5,"انتبه",IF(H23&gt;H5,"انتبه",IF(I23&gt;I5,"انتبه",IF(J23&gt;J5,"انتبه",IF(K23&gt;K5,"انتبه",IF(L23&gt;L5,"انتبه"," "))))))))))</f>
        <v xml:space="preserve"> </v>
      </c>
    </row>
    <row r="24" spans="1:15" ht="20.25">
      <c r="A24" s="90">
        <v>19</v>
      </c>
      <c r="B24" s="226" t="str">
        <f>CLEAN('البيانات الأساسية'!C25)</f>
        <v/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6">
        <f t="shared" si="0"/>
        <v>0</v>
      </c>
      <c r="N24" s="136">
        <f>M24/M5*5</f>
        <v>0</v>
      </c>
      <c r="O24" s="140" t="str">
        <f>IF(C24&gt;C5,"انتبه",IF(D24&gt;D5,"انتبه",IF(E24&gt;E5,"انتبه",IF(F24&gt;F5,"انتبه",IF(G24&gt;G5,"انتبه",IF(H24&gt;H5,"انتبه",IF(I24&gt;I5,"انتبه",IF(J24&gt;J5,"انتبه",IF(K24&gt;K5,"انتبه",IF(L24&gt;L5,"انتبه"," "))))))))))</f>
        <v xml:space="preserve"> </v>
      </c>
    </row>
    <row r="25" spans="1:15" ht="20.25">
      <c r="A25" s="90">
        <v>20</v>
      </c>
      <c r="B25" s="226" t="str">
        <f>CLEAN('البيانات الأساسية'!C26)</f>
        <v/>
      </c>
      <c r="C25" s="11"/>
      <c r="D25" s="11"/>
      <c r="E25" s="11"/>
      <c r="F25" s="11"/>
      <c r="G25" s="11"/>
      <c r="H25" s="137"/>
      <c r="I25" s="11"/>
      <c r="J25" s="11"/>
      <c r="K25" s="11"/>
      <c r="L25" s="11"/>
      <c r="M25" s="138">
        <f t="shared" si="0"/>
        <v>0</v>
      </c>
      <c r="N25" s="138">
        <f>M25/M5*5</f>
        <v>0</v>
      </c>
      <c r="O25" s="139" t="str">
        <f>IF(C25&gt;C5,"انتبه",IF(D25&gt;D5,"انتبه",IF(E25&gt;E5,"انتبه",IF(F25&gt;F5,"انتبه",IF(G25&gt;G5,"انتبه",IF(H25&gt;H5,"انتبه",IF(I25&gt;I5,"انتبه",IF(J25&gt;J5,"انتبه",IF(K25&gt;K5,"انتبه",IF(L25&gt;L5,"انتبه"," "))))))))))</f>
        <v xml:space="preserve"> </v>
      </c>
    </row>
    <row r="26" spans="1:15" ht="20.25">
      <c r="A26" s="90">
        <v>21</v>
      </c>
      <c r="B26" s="226" t="str">
        <f>CLEAN('البيانات الأساسية'!C27)</f>
        <v/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6">
        <f t="shared" si="0"/>
        <v>0</v>
      </c>
      <c r="N26" s="136">
        <f>M26/M5*5</f>
        <v>0</v>
      </c>
      <c r="O26" s="140" t="str">
        <f>IF(C26&gt;C5,"انتبه",IF(D26&gt;D5,"انتبه",IF(E26&gt;E5,"انتبه",IF(F26&gt;F5,"انتبه",IF(G26&gt;G5,"انتبه",IF(H26&gt;H5,"انتبه",IF(I26&gt;I5,"انتبه",IF(J26&gt;J5,"انتبه",IF(K26&gt;K5,"انتبه",IF(L26&gt;L5,"انتبه"," "))))))))))</f>
        <v xml:space="preserve"> </v>
      </c>
    </row>
    <row r="27" spans="1:15" ht="20.25">
      <c r="A27" s="90">
        <v>22</v>
      </c>
      <c r="B27" s="226" t="str">
        <f>CLEAN('البيانات الأساسية'!C28)</f>
        <v/>
      </c>
      <c r="C27" s="11"/>
      <c r="D27" s="11"/>
      <c r="E27" s="11"/>
      <c r="F27" s="11"/>
      <c r="G27" s="11"/>
      <c r="H27" s="137"/>
      <c r="I27" s="11"/>
      <c r="J27" s="11"/>
      <c r="K27" s="11"/>
      <c r="L27" s="11"/>
      <c r="M27" s="138">
        <f t="shared" si="0"/>
        <v>0</v>
      </c>
      <c r="N27" s="138">
        <f>M27/M5*5</f>
        <v>0</v>
      </c>
      <c r="O27" s="139" t="str">
        <f>IF(C27&gt;C5,"انتبه",IF(D27&gt;D5,"انتبه",IF(E27&gt;E5,"انتبه",IF(F27&gt;F5,"انتبه",IF(G27&gt;G5,"انتبه",IF(H27&gt;H5,"انتبه",IF(I27&gt;I5,"انتبه",IF(J27&gt;J5,"انتبه",IF(K27&gt;K5,"انتبه",IF(L27&gt;L5,"انتبه"," "))))))))))</f>
        <v xml:space="preserve"> </v>
      </c>
    </row>
    <row r="28" spans="1:15" ht="20.25">
      <c r="A28" s="90">
        <v>23</v>
      </c>
      <c r="B28" s="226" t="str">
        <f>CLEAN('البيانات الأساسية'!C29)</f>
        <v/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6">
        <f t="shared" si="0"/>
        <v>0</v>
      </c>
      <c r="N28" s="136">
        <f>M28/M5*5</f>
        <v>0</v>
      </c>
      <c r="O28" s="140" t="str">
        <f>IF(C28&gt;C5,"انتبه",IF(D28&gt;D5,"انتبه",IF(E28&gt;E5,"انتبه",IF(F28&gt;F5,"انتبه",IF(G28&gt;G5,"انتبه",IF(H28&gt;H5,"انتبه",IF(I28&gt;I5,"انتبه",IF(J28&gt;J5,"انتبه",IF(K28&gt;K5,"انتبه",IF(L28&gt;L5,"انتبه"," "))))))))))</f>
        <v xml:space="preserve"> </v>
      </c>
    </row>
    <row r="29" spans="1:15" ht="20.25">
      <c r="A29" s="90">
        <v>24</v>
      </c>
      <c r="B29" s="226" t="str">
        <f>CLEAN('البيانات الأساسية'!C30)</f>
        <v/>
      </c>
      <c r="C29" s="11"/>
      <c r="D29" s="11"/>
      <c r="E29" s="11"/>
      <c r="F29" s="11"/>
      <c r="G29" s="11"/>
      <c r="H29" s="137"/>
      <c r="I29" s="11"/>
      <c r="J29" s="11"/>
      <c r="K29" s="11"/>
      <c r="L29" s="11"/>
      <c r="M29" s="138">
        <f t="shared" si="0"/>
        <v>0</v>
      </c>
      <c r="N29" s="138">
        <f>M29/M5*5</f>
        <v>0</v>
      </c>
      <c r="O29" s="139" t="str">
        <f>IF(C29&gt;C5,"انتبه",IF(D29&gt;D5,"انتبه",IF(E29&gt;E5,"انتبه",IF(F29&gt;F5,"انتبه",IF(G29&gt;G5,"انتبه",IF(H29&gt;H5,"انتبه",IF(I29&gt;I5,"انتبه",IF(J29&gt;J5,"انتبه",IF(K29&gt;K5,"انتبه",IF(L29&gt;L5,"انتبه"," "))))))))))</f>
        <v xml:space="preserve"> </v>
      </c>
    </row>
    <row r="30" spans="1:15" ht="20.25">
      <c r="A30" s="90">
        <v>25</v>
      </c>
      <c r="B30" s="226" t="str">
        <f>CLEAN('البيانات الأساسية'!C31)</f>
        <v/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6">
        <f t="shared" si="0"/>
        <v>0</v>
      </c>
      <c r="N30" s="136">
        <f>M30/M5*5</f>
        <v>0</v>
      </c>
      <c r="O30" s="140" t="str">
        <f>IF(C30&gt;C5,"انتبه",IF(D30&gt;D5,"انتبه",IF(E30&gt;E5,"انتبه",IF(F30&gt;F5,"انتبه",IF(G30&gt;G5,"انتبه",IF(H30&gt;H5,"انتبه",IF(I30&gt;I5,"انتبه",IF(J30&gt;J5,"انتبه",IF(K30&gt;K5,"انتبه",IF(L30&gt;L5,"انتبه"," "))))))))))</f>
        <v xml:space="preserve"> </v>
      </c>
    </row>
    <row r="31" spans="1:15" ht="15.75">
      <c r="A31" s="74"/>
      <c r="B31" s="227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54"/>
      <c r="O31" s="26"/>
    </row>
    <row r="32" spans="1:15" ht="15.75">
      <c r="A32" s="74"/>
      <c r="B32" s="227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54"/>
      <c r="O32" s="26"/>
    </row>
    <row r="33" spans="1:15" ht="15.75">
      <c r="A33" s="74"/>
      <c r="B33" s="227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54"/>
      <c r="O33" s="26"/>
    </row>
    <row r="34" spans="1:15" ht="15.75">
      <c r="A34" s="74"/>
      <c r="B34" s="227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54"/>
      <c r="O34" s="26"/>
    </row>
    <row r="35" spans="1:15" ht="15.75">
      <c r="A35" s="74"/>
      <c r="B35" s="227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54"/>
      <c r="O35" s="26"/>
    </row>
    <row r="36" spans="1:15" ht="15.75">
      <c r="A36" s="74"/>
      <c r="B36" s="227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3"/>
    </row>
    <row r="37" spans="1:15" ht="31.5" thickBot="1">
      <c r="A37" s="285" t="s">
        <v>48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</row>
    <row r="38" spans="1:15" ht="4.5" customHeight="1">
      <c r="A38" s="74"/>
      <c r="B38" s="227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3"/>
    </row>
    <row r="39" spans="1:15" ht="156" customHeight="1">
      <c r="A39" s="286" t="s">
        <v>14</v>
      </c>
      <c r="B39" s="281" t="s">
        <v>7</v>
      </c>
      <c r="C39" s="148" t="s">
        <v>92</v>
      </c>
      <c r="D39" s="148" t="s">
        <v>27</v>
      </c>
      <c r="E39" s="148" t="s">
        <v>28</v>
      </c>
      <c r="F39" s="148" t="s">
        <v>30</v>
      </c>
      <c r="G39" s="148" t="s">
        <v>91</v>
      </c>
      <c r="H39" s="148" t="s">
        <v>93</v>
      </c>
      <c r="I39" s="148" t="s">
        <v>31</v>
      </c>
      <c r="J39" s="148" t="s">
        <v>32</v>
      </c>
      <c r="K39" s="148" t="s">
        <v>33</v>
      </c>
      <c r="L39" s="148" t="s">
        <v>34</v>
      </c>
      <c r="M39" s="141" t="s">
        <v>23</v>
      </c>
      <c r="N39" s="141" t="s">
        <v>29</v>
      </c>
      <c r="O39" s="278" t="s">
        <v>8</v>
      </c>
    </row>
    <row r="40" spans="1:15" ht="23.25" customHeight="1" thickBot="1">
      <c r="A40" s="287"/>
      <c r="B40" s="282"/>
      <c r="C40" s="146">
        <v>5</v>
      </c>
      <c r="D40" s="146">
        <v>5</v>
      </c>
      <c r="E40" s="146">
        <v>5</v>
      </c>
      <c r="F40" s="146">
        <v>5</v>
      </c>
      <c r="G40" s="146">
        <v>5</v>
      </c>
      <c r="H40" s="146">
        <v>5</v>
      </c>
      <c r="I40" s="146">
        <v>5</v>
      </c>
      <c r="J40" s="146">
        <v>5</v>
      </c>
      <c r="K40" s="146">
        <v>5</v>
      </c>
      <c r="L40" s="146">
        <v>5</v>
      </c>
      <c r="M40" s="147">
        <v>50</v>
      </c>
      <c r="N40" s="146">
        <v>10</v>
      </c>
      <c r="O40" s="279"/>
    </row>
    <row r="41" spans="1:15" ht="20.25">
      <c r="A41" s="142">
        <v>1</v>
      </c>
      <c r="B41" s="225" t="str">
        <f>CLEAN('البيانات الأساسية'!C7)</f>
        <v/>
      </c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4">
        <f t="shared" ref="M41:M65" si="1">SUM(C41:L41)</f>
        <v>0</v>
      </c>
      <c r="N41" s="144">
        <f>M41/M40*10</f>
        <v>0</v>
      </c>
      <c r="O41" s="145" t="str">
        <f>IF(C41&gt;C40,"انتبه",IF(D41&gt;D40,"انتبه",IF(E41&gt;E40,"انتبه",IF(F41&gt;F40,"انتبه",IF(G41&gt;G40,"انتبه",IF(H41&gt;H40,"انتبه",IF(I41&gt;I40,"انتبه",IF(J41&gt;J40,"انتبه",IF(K41&gt;K40,"انتبه",IF(L41&gt;L40,"انتبه"," "))))))))))</f>
        <v xml:space="preserve"> </v>
      </c>
    </row>
    <row r="42" spans="1:15" ht="20.25">
      <c r="A42" s="90">
        <v>2</v>
      </c>
      <c r="B42" s="226" t="str">
        <f>CLEAN('البيانات الأساسية'!C8)</f>
        <v/>
      </c>
      <c r="C42" s="11"/>
      <c r="D42" s="11"/>
      <c r="E42" s="11"/>
      <c r="F42" s="11"/>
      <c r="G42" s="11"/>
      <c r="H42" s="137"/>
      <c r="I42" s="11"/>
      <c r="J42" s="11"/>
      <c r="K42" s="12"/>
      <c r="L42" s="12"/>
      <c r="M42" s="138">
        <f t="shared" si="1"/>
        <v>0</v>
      </c>
      <c r="N42" s="138">
        <f>M42/M40*10</f>
        <v>0</v>
      </c>
      <c r="O42" s="139" t="str">
        <f>IF(C42&gt;C40,"انتبه",IF(D42&gt;D40,"انتبه",IF(E42&gt;E40,"انتبه",IF(F42&gt;F40,"انتبه",IF(G42&gt;G40,"انتبه",IF(H42&gt;H40,"انتبه",IF(I42&gt;I40,"انتبه",IF(J42&gt;J40,"انتبه",IF(K42&gt;K40,"انتبه",IF(L42&gt;L40,"انتبه"," "))))))))))</f>
        <v xml:space="preserve"> </v>
      </c>
    </row>
    <row r="43" spans="1:15" ht="20.25">
      <c r="A43" s="90">
        <v>3</v>
      </c>
      <c r="B43" s="226" t="str">
        <f>CLEAN('البيانات الأساسية'!C9)</f>
        <v/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6">
        <f t="shared" si="1"/>
        <v>0</v>
      </c>
      <c r="N43" s="136">
        <f>M43/M40*10</f>
        <v>0</v>
      </c>
      <c r="O43" s="140" t="str">
        <f>IF(C43&gt;C40,"انتبه",IF(D43&gt;D40,"انتبه",IF(E43&gt;E40,"انتبه",IF(F43&gt;F40,"انتبه",IF(G43&gt;G40,"انتبه",IF(H43&gt;H40,"انتبه",IF(I43&gt;I40,"انتبه",IF(J43&gt;J40,"انتبه",IF(K43&gt;K40,"انتبه",IF(L43&gt;L40,"انتبه"," "))))))))))</f>
        <v xml:space="preserve"> </v>
      </c>
    </row>
    <row r="44" spans="1:15" ht="20.25">
      <c r="A44" s="90">
        <v>4</v>
      </c>
      <c r="B44" s="226" t="str">
        <f>CLEAN('البيانات الأساسية'!C10)</f>
        <v/>
      </c>
      <c r="C44" s="11"/>
      <c r="D44" s="11"/>
      <c r="E44" s="11"/>
      <c r="F44" s="11"/>
      <c r="G44" s="11"/>
      <c r="H44" s="137"/>
      <c r="I44" s="11"/>
      <c r="J44" s="11"/>
      <c r="K44" s="11"/>
      <c r="L44" s="11"/>
      <c r="M44" s="138">
        <f t="shared" si="1"/>
        <v>0</v>
      </c>
      <c r="N44" s="138">
        <f>M44/M40*10</f>
        <v>0</v>
      </c>
      <c r="O44" s="139" t="str">
        <f>IF(C44&gt;C40,"انتبه",IF(D44&gt;D40,"انتبه",IF(E44&gt;E40,"انتبه",IF(F44&gt;F40,"انتبه",IF(G44&gt;G40,"انتبه",IF(H44&gt;H40,"انتبه",IF(I44&gt;I40,"انتبه",IF(J44&gt;J40,"انتبه",IF(K44&gt;K40,"انتبه",IF(L44&gt;L40,"انتبه"," "))))))))))</f>
        <v xml:space="preserve"> </v>
      </c>
    </row>
    <row r="45" spans="1:15" ht="20.25">
      <c r="A45" s="90">
        <v>5</v>
      </c>
      <c r="B45" s="226" t="str">
        <f>CLEAN('البيانات الأساسية'!C11)</f>
        <v/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6">
        <f t="shared" si="1"/>
        <v>0</v>
      </c>
      <c r="N45" s="136">
        <f>M45/M40*10</f>
        <v>0</v>
      </c>
      <c r="O45" s="140" t="str">
        <f>IF(C45&gt;C40,"انتبه",IF(D45&gt;D40,"انتبه",IF(E45&gt;E40,"انتبه",IF(F45&gt;F40,"انتبه",IF(G45&gt;G40,"انتبه",IF(H45&gt;H40,"انتبه",IF(I45&gt;I40,"انتبه",IF(J45&gt;J40,"انتبه",IF(K45&gt;K40,"انتبه",IF(L45&gt;L40,"انتبه"," "))))))))))</f>
        <v xml:space="preserve"> </v>
      </c>
    </row>
    <row r="46" spans="1:15" ht="20.25">
      <c r="A46" s="90">
        <v>6</v>
      </c>
      <c r="B46" s="226" t="str">
        <f>CLEAN('البيانات الأساسية'!C12)</f>
        <v/>
      </c>
      <c r="C46" s="11"/>
      <c r="D46" s="11"/>
      <c r="E46" s="11"/>
      <c r="F46" s="11"/>
      <c r="G46" s="11"/>
      <c r="H46" s="137"/>
      <c r="I46" s="11"/>
      <c r="J46" s="11"/>
      <c r="K46" s="11"/>
      <c r="L46" s="11"/>
      <c r="M46" s="138">
        <f t="shared" si="1"/>
        <v>0</v>
      </c>
      <c r="N46" s="138">
        <f>M46/M40*10</f>
        <v>0</v>
      </c>
      <c r="O46" s="139" t="str">
        <f>IF(C46&gt;C40,"انتبه",IF(D46&gt;D40,"انتبه",IF(E46&gt;E40,"انتبه",IF(F46&gt;F40,"انتبه",IF(G46&gt;G40,"انتبه",IF(H46&gt;H40,"انتبه",IF(I46&gt;I40,"انتبه",IF(J46&gt;J40,"انتبه",IF(K46&gt;K40,"انتبه",IF(L46&gt;L40,"انتبه"," "))))))))))</f>
        <v xml:space="preserve"> </v>
      </c>
    </row>
    <row r="47" spans="1:15" ht="20.25">
      <c r="A47" s="90">
        <v>7</v>
      </c>
      <c r="B47" s="226" t="str">
        <f>CLEAN('البيانات الأساسية'!C13)</f>
        <v/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6">
        <f t="shared" si="1"/>
        <v>0</v>
      </c>
      <c r="N47" s="136">
        <f>M47/M40*10</f>
        <v>0</v>
      </c>
      <c r="O47" s="140" t="str">
        <f>IF(C47&gt;C40,"انتبه",IF(D47&gt;D40,"انتبه",IF(E47&gt;E40,"انتبه",IF(F47&gt;F40,"انتبه",IF(G47&gt;G40,"انتبه",IF(H47&gt;H40,"انتبه",IF(I47&gt;I40,"انتبه",IF(J47&gt;J40,"انتبه",IF(K47&gt;K40,"انتبه",IF(L47&gt;L40,"انتبه"," "))))))))))</f>
        <v xml:space="preserve"> </v>
      </c>
    </row>
    <row r="48" spans="1:15" ht="20.25">
      <c r="A48" s="90">
        <v>8</v>
      </c>
      <c r="B48" s="226" t="str">
        <f>CLEAN('البيانات الأساسية'!C14)</f>
        <v/>
      </c>
      <c r="C48" s="11"/>
      <c r="D48" s="11"/>
      <c r="E48" s="11"/>
      <c r="F48" s="11"/>
      <c r="G48" s="11"/>
      <c r="H48" s="137"/>
      <c r="I48" s="11"/>
      <c r="J48" s="11"/>
      <c r="K48" s="11"/>
      <c r="L48" s="11"/>
      <c r="M48" s="138">
        <f t="shared" si="1"/>
        <v>0</v>
      </c>
      <c r="N48" s="138">
        <f>M48/M40*10</f>
        <v>0</v>
      </c>
      <c r="O48" s="139" t="str">
        <f>IF(C48&gt;C40,"انتبه",IF(D48&gt;D40,"انتبه",IF(E48&gt;E40,"انتبه",IF(F48&gt;F40,"انتبه",IF(G48&gt;G40,"انتبه",IF(H48&gt;H40,"انتبه",IF(I48&gt;I40,"انتبه",IF(J48&gt;J40,"انتبه",IF(K48&gt;K40,"انتبه",IF(L48&gt;L40,"انتبه"," "))))))))))</f>
        <v xml:space="preserve"> </v>
      </c>
    </row>
    <row r="49" spans="1:15" ht="20.25">
      <c r="A49" s="90">
        <v>9</v>
      </c>
      <c r="B49" s="226" t="str">
        <f>CLEAN('البيانات الأساسية'!C15)</f>
        <v/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6">
        <f t="shared" si="1"/>
        <v>0</v>
      </c>
      <c r="N49" s="136">
        <f>M49/M40*10</f>
        <v>0</v>
      </c>
      <c r="O49" s="140" t="str">
        <f>IF(C49&gt;C40,"انتبه",IF(D49&gt;D40,"انتبه",IF(E49&gt;E40,"انتبه",IF(F49&gt;F40,"انتبه",IF(G49&gt;G40,"انتبه",IF(H49&gt;H40,"انتبه",IF(I49&gt;I40,"انتبه",IF(J49&gt;J40,"انتبه",IF(K49&gt;K40,"انتبه",IF(L49&gt;L40,"انتبه"," "))))))))))</f>
        <v xml:space="preserve"> </v>
      </c>
    </row>
    <row r="50" spans="1:15" ht="20.25">
      <c r="A50" s="90">
        <v>10</v>
      </c>
      <c r="B50" s="226" t="str">
        <f>CLEAN('البيانات الأساسية'!C16)</f>
        <v/>
      </c>
      <c r="C50" s="11"/>
      <c r="D50" s="11"/>
      <c r="E50" s="11"/>
      <c r="F50" s="11"/>
      <c r="G50" s="11"/>
      <c r="H50" s="137"/>
      <c r="I50" s="11"/>
      <c r="J50" s="11"/>
      <c r="K50" s="11"/>
      <c r="L50" s="11"/>
      <c r="M50" s="138">
        <f t="shared" si="1"/>
        <v>0</v>
      </c>
      <c r="N50" s="138">
        <f>M50/M40*10</f>
        <v>0</v>
      </c>
      <c r="O50" s="139" t="str">
        <f>IF(C50&gt;C40,"انتبه",IF(D50&gt;D48,"انتبه",IF(E50&gt;E40,"انتبه",IF(F50&gt;F40,"انتبه",IF(G50&gt;G40,"انتبه",IF(H50&gt;H40,"انتبه",IF(I50&gt;I40,"انتبه",IF(J50&gt;J40,"انتبه",IF(K50&gt;K40,"انتبه",IF(L50&gt;L40,"انتبه"," "))))))))))</f>
        <v xml:space="preserve"> </v>
      </c>
    </row>
    <row r="51" spans="1:15" ht="20.25">
      <c r="A51" s="90">
        <v>11</v>
      </c>
      <c r="B51" s="226" t="str">
        <f>CLEAN('البيانات الأساسية'!C17)</f>
        <v/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6">
        <f t="shared" si="1"/>
        <v>0</v>
      </c>
      <c r="N51" s="136">
        <f>M51/M40*10</f>
        <v>0</v>
      </c>
      <c r="O51" s="140" t="str">
        <f>IF(C51&gt;C40,"انتبه",IF(D51&gt;D40,"انتبه",IF(E51&gt;E40,"انتبه",IF(F51&gt;F40,"انتبه",IF(G51&gt;G40,"انتبه",IF(H51&gt;H40,"انتبه",IF(I51&gt;I40,"انتبه",IF(J51&gt;J40,"انتبه",IF(K51&gt;K40,"انتبه",IF(L51&gt;L40,"انتبه"," "))))))))))</f>
        <v xml:space="preserve"> </v>
      </c>
    </row>
    <row r="52" spans="1:15" ht="20.25">
      <c r="A52" s="90">
        <v>12</v>
      </c>
      <c r="B52" s="226" t="str">
        <f>CLEAN('البيانات الأساسية'!C18)</f>
        <v/>
      </c>
      <c r="C52" s="11"/>
      <c r="D52" s="11"/>
      <c r="E52" s="11"/>
      <c r="F52" s="11"/>
      <c r="G52" s="11"/>
      <c r="H52" s="137"/>
      <c r="I52" s="11"/>
      <c r="J52" s="11"/>
      <c r="K52" s="11"/>
      <c r="L52" s="11"/>
      <c r="M52" s="138">
        <f t="shared" si="1"/>
        <v>0</v>
      </c>
      <c r="N52" s="138">
        <f>M52/M40*10</f>
        <v>0</v>
      </c>
      <c r="O52" s="139" t="str">
        <f>IF(C52&gt;C40,"انتبه",IF(D52&gt;D40,"انتبه",IF(E52&gt;E40,"انتبه",IF(F52&gt;F40,"انتبه",IF(G52&gt;G40,"انتبه",IF(H52&gt;H40,"انتبه",IF(I52&gt;I40,"انتبه",IF(J52&gt;J40,"انتبه",IF(K52&gt;K40,"انتبه",IF(L52&gt;L40,"انتبه"," "))))))))))</f>
        <v xml:space="preserve"> </v>
      </c>
    </row>
    <row r="53" spans="1:15" ht="20.25">
      <c r="A53" s="90">
        <v>13</v>
      </c>
      <c r="B53" s="226" t="str">
        <f>CLEAN('البيانات الأساسية'!C19)</f>
        <v/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6">
        <f t="shared" si="1"/>
        <v>0</v>
      </c>
      <c r="N53" s="136">
        <f>M53/M40*10</f>
        <v>0</v>
      </c>
      <c r="O53" s="140" t="str">
        <f>IF(C53&gt;C40,"انتبه",IF(D53&gt;D40,"انتبه",IF(E53&gt;E40,"انتبه",IF(F53&gt;F40,"انتبه",IF(G53&gt;G40,"انتبه",IF(H53&gt;H40,"انتبه",IF(I53&gt;I40,"انتبه",IF(J53&gt;J40,"انتبه",IF(K53&gt;K40,"انتبه",IF(L53&gt;L40,"انتبه"," "))))))))))</f>
        <v xml:space="preserve"> </v>
      </c>
    </row>
    <row r="54" spans="1:15" ht="20.25">
      <c r="A54" s="90">
        <v>14</v>
      </c>
      <c r="B54" s="226" t="str">
        <f>CLEAN('البيانات الأساسية'!C20)</f>
        <v/>
      </c>
      <c r="C54" s="11"/>
      <c r="D54" s="11"/>
      <c r="E54" s="11"/>
      <c r="F54" s="11"/>
      <c r="G54" s="11"/>
      <c r="H54" s="137"/>
      <c r="I54" s="11"/>
      <c r="J54" s="11"/>
      <c r="K54" s="11"/>
      <c r="L54" s="11"/>
      <c r="M54" s="138">
        <f t="shared" si="1"/>
        <v>0</v>
      </c>
      <c r="N54" s="138">
        <f>M54/M40*10</f>
        <v>0</v>
      </c>
      <c r="O54" s="139" t="str">
        <f>IF(C54&gt;C40,"انتبه",IF(D54&gt;D40,"انتبه",IF(E54&gt;E40,"انتبه",IF(F54&gt;F40,"انتبه",IF(G54&gt;G40,"انتبه",IF(H54&gt;H40,"انتبه",IF(I54&gt;I40,"انتبه",IF(J54&gt;J40,"انتبه",IF(K54&gt;K40,"انتبه",IF(L54&gt;L40,"انتبه"," "))))))))))</f>
        <v xml:space="preserve"> </v>
      </c>
    </row>
    <row r="55" spans="1:15" ht="20.25">
      <c r="A55" s="90">
        <v>15</v>
      </c>
      <c r="B55" s="226" t="str">
        <f>CLEAN('البيانات الأساسية'!C21)</f>
        <v/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6">
        <f t="shared" si="1"/>
        <v>0</v>
      </c>
      <c r="N55" s="136">
        <f>M55/M40*10</f>
        <v>0</v>
      </c>
      <c r="O55" s="140" t="str">
        <f>IF(C55&gt;C40,"انتبه",IF(D55&gt;D40,"انتبه",IF(E55&gt;E40,"انتبه",IF(F55&gt;F40,"انتبه",IF(G55&gt;G40,"انتبه",IF(H55&gt;H40,"انتبه",IF(I55&gt;I40,"انتبه",IF(J55&gt;J40,"انتبه",IF(K55&gt;K40,"انتبه",IF(L55&gt;L40,"انتبه"," "))))))))))</f>
        <v xml:space="preserve"> </v>
      </c>
    </row>
    <row r="56" spans="1:15" ht="20.25">
      <c r="A56" s="90">
        <v>16</v>
      </c>
      <c r="B56" s="226" t="str">
        <f>CLEAN('البيانات الأساسية'!C22)</f>
        <v/>
      </c>
      <c r="C56" s="11"/>
      <c r="D56" s="11"/>
      <c r="E56" s="11"/>
      <c r="F56" s="11"/>
      <c r="G56" s="11"/>
      <c r="H56" s="137"/>
      <c r="I56" s="11"/>
      <c r="J56" s="11"/>
      <c r="K56" s="11"/>
      <c r="L56" s="11"/>
      <c r="M56" s="138">
        <f t="shared" si="1"/>
        <v>0</v>
      </c>
      <c r="N56" s="138">
        <f>M56/M40*10</f>
        <v>0</v>
      </c>
      <c r="O56" s="139" t="str">
        <f>IF(C56&gt;C40,"انتبه",IF(D56&gt;D40,"انتبه",IF(E56&gt;E40,"انتبه",IF(F56&gt;F40,"انتبه",IF(G56&gt;G40,"انتبه",IF(H56&gt;H40,"انتبه",IF(I56&gt;I40,"انتبه",IF(J56&gt;J40,"انتبه",IF(K56&gt;K40,"انتبه",IF(L56&gt;L40,"انتبه"," "))))))))))</f>
        <v xml:space="preserve"> </v>
      </c>
    </row>
    <row r="57" spans="1:15" ht="20.25">
      <c r="A57" s="90">
        <v>17</v>
      </c>
      <c r="B57" s="226" t="str">
        <f>CLEAN('البيانات الأساسية'!C23)</f>
        <v/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6">
        <f t="shared" si="1"/>
        <v>0</v>
      </c>
      <c r="N57" s="136">
        <f>M57/M40*10</f>
        <v>0</v>
      </c>
      <c r="O57" s="140" t="str">
        <f>IF(C57&gt;C40,"انتبه",IF(D57&gt;D40,"انتبه",IF(E57&gt;E40,"انتبه",IF(F57&gt;F40,"انتبه",IF(G57&gt;G40,"انتبه",IF(H57&gt;H40,"انتبه",IF(I57&gt;I40,"انتبه",IF(J57&gt;J40,"انتبه",IF(K57&gt;K40,"انتبه",IF(L57&gt;L40,"انتبه"," "))))))))))</f>
        <v xml:space="preserve"> </v>
      </c>
    </row>
    <row r="58" spans="1:15" ht="20.25">
      <c r="A58" s="90">
        <v>18</v>
      </c>
      <c r="B58" s="226" t="str">
        <f>CLEAN('البيانات الأساسية'!C24)</f>
        <v/>
      </c>
      <c r="C58" s="11"/>
      <c r="D58" s="11"/>
      <c r="E58" s="11"/>
      <c r="F58" s="11"/>
      <c r="G58" s="11"/>
      <c r="H58" s="137"/>
      <c r="I58" s="11"/>
      <c r="J58" s="11"/>
      <c r="K58" s="11"/>
      <c r="L58" s="11"/>
      <c r="M58" s="138">
        <f t="shared" si="1"/>
        <v>0</v>
      </c>
      <c r="N58" s="138">
        <f>M58/M40*10</f>
        <v>0</v>
      </c>
      <c r="O58" s="139" t="str">
        <f>IF(C58&gt;C40,"انتبه",IF(D58&gt;D40,"انتبه",IF(E58&gt;E40,"انتبه",IF(F58&gt;F40,"انتبه",IF(G58&gt;G40,"انتبه",IF(H58&gt;H40,"انتبه",IF(I58&gt;I40,"انتبه",IF(J58&gt;J40,"انتبه",IF(K58&gt;K40,"انتبه",IF(L58&gt;L40,"انتبه"," "))))))))))</f>
        <v xml:space="preserve"> </v>
      </c>
    </row>
    <row r="59" spans="1:15" ht="20.25">
      <c r="A59" s="90">
        <v>19</v>
      </c>
      <c r="B59" s="226" t="str">
        <f>CLEAN('البيانات الأساسية'!C25)</f>
        <v/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6">
        <f t="shared" si="1"/>
        <v>0</v>
      </c>
      <c r="N59" s="136">
        <f>M59/M40*10</f>
        <v>0</v>
      </c>
      <c r="O59" s="140" t="str">
        <f>IF(C59&gt;C40,"انتبه",IF(D59&gt;D40,"انتبه",IF(E59&gt;E40,"انتبه",IF(F59&gt;F40,"انتبه",IF(G59&gt;G40,"انتبه",IF(H59&gt;H40,"انتبه",IF(I59&gt;I40,"انتبه",IF(J59&gt;J40,"انتبه",IF(K59&gt;K40,"انتبه",IF(L59&gt;L40,"انتبه"," "))))))))))</f>
        <v xml:space="preserve"> </v>
      </c>
    </row>
    <row r="60" spans="1:15" ht="20.25">
      <c r="A60" s="90">
        <v>20</v>
      </c>
      <c r="B60" s="226" t="str">
        <f>CLEAN('البيانات الأساسية'!C26)</f>
        <v/>
      </c>
      <c r="C60" s="11"/>
      <c r="D60" s="11"/>
      <c r="E60" s="11"/>
      <c r="F60" s="11"/>
      <c r="G60" s="11"/>
      <c r="H60" s="137"/>
      <c r="I60" s="11"/>
      <c r="J60" s="11"/>
      <c r="K60" s="11"/>
      <c r="L60" s="11"/>
      <c r="M60" s="138">
        <f t="shared" si="1"/>
        <v>0</v>
      </c>
      <c r="N60" s="138">
        <f>M60/M40*10</f>
        <v>0</v>
      </c>
      <c r="O60" s="139" t="str">
        <f>IF(C60&gt;C40,"انتبه",IF(D60&gt;D40,"انتبه",IF(E60&gt;E40,"انتبه",IF(F60&gt;F40,"انتبه",IF(G60&gt;G40,"انتبه",IF(H60&gt;H40,"انتبه",IF(I60&gt;I40,"انتبه",IF(J60&gt;J40,"انتبه",IF(K60&gt;K40,"انتبه",IF(L60&gt;L40,"انتبه"," "))))))))))</f>
        <v xml:space="preserve"> </v>
      </c>
    </row>
    <row r="61" spans="1:15" ht="20.25">
      <c r="A61" s="90">
        <v>21</v>
      </c>
      <c r="B61" s="226" t="str">
        <f>CLEAN('البيانات الأساسية'!C27)</f>
        <v/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6">
        <f t="shared" si="1"/>
        <v>0</v>
      </c>
      <c r="N61" s="136">
        <f>M61/M40*10</f>
        <v>0</v>
      </c>
      <c r="O61" s="140" t="str">
        <f>IF(C61&gt;C40,"انتبه",IF(D61&gt;D40,"انتبه",IF(E61&gt;E40,"انتبه",IF(F61&gt;F40,"انتبه",IF(G61&gt;G40,"انتبه",IF(H61&gt;H40,"انتبه",IF(I61&gt;I40,"انتبه",IF(J61&gt;J40,"انتبه",IF(K61&gt;K40,"انتبه",IF(L61&gt;L40,"انتبه"," "))))))))))</f>
        <v xml:space="preserve"> </v>
      </c>
    </row>
    <row r="62" spans="1:15" ht="20.25">
      <c r="A62" s="90">
        <v>22</v>
      </c>
      <c r="B62" s="226" t="str">
        <f>CLEAN('البيانات الأساسية'!C28)</f>
        <v/>
      </c>
      <c r="C62" s="11"/>
      <c r="D62" s="11"/>
      <c r="E62" s="11"/>
      <c r="F62" s="11"/>
      <c r="G62" s="11"/>
      <c r="H62" s="137"/>
      <c r="I62" s="11"/>
      <c r="J62" s="11"/>
      <c r="K62" s="11"/>
      <c r="L62" s="11"/>
      <c r="M62" s="138">
        <f t="shared" si="1"/>
        <v>0</v>
      </c>
      <c r="N62" s="138">
        <f>M62/M40*10</f>
        <v>0</v>
      </c>
      <c r="O62" s="139" t="str">
        <f>IF(C62&gt;C40,"انتبه",IF(D62&gt;D40,"انتبه",IF(E62&gt;E40,"انتبه",IF(F62&gt;F40,"انتبه",IF(G62&gt;G40,"انتبه",IF(H62&gt;H40,"انتبه",IF(I62&gt;I40,"انتبه",IF(J62&gt;J40,"انتبه",IF(K62&gt;K40,"انتبه",IF(L62&gt;L40,"انتبه"," "))))))))))</f>
        <v xml:space="preserve"> </v>
      </c>
    </row>
    <row r="63" spans="1:15" ht="20.25">
      <c r="A63" s="90">
        <v>23</v>
      </c>
      <c r="B63" s="226" t="str">
        <f>CLEAN('البيانات الأساسية'!C29)</f>
        <v/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6">
        <f t="shared" si="1"/>
        <v>0</v>
      </c>
      <c r="N63" s="136">
        <f>M63/M40*10</f>
        <v>0</v>
      </c>
      <c r="O63" s="140" t="str">
        <f>IF(C63&gt;C40,"انتبه",IF(D63&gt;D40,"انتبه",IF(E63&gt;E40,"انتبه",IF(F63&gt;F40,"انتبه",IF(G63&gt;G40,"انتبه",IF(H63&gt;H40,"انتبه",IF(I63&gt;I40,"انتبه",IF(J63&gt;J40,"انتبه",IF(K63&gt;K40,"انتبه",IF(L63&gt;L40,"انتبه"," "))))))))))</f>
        <v xml:space="preserve"> </v>
      </c>
    </row>
    <row r="64" spans="1:15" ht="20.25">
      <c r="A64" s="90">
        <v>24</v>
      </c>
      <c r="B64" s="226" t="str">
        <f>CLEAN('البيانات الأساسية'!C30)</f>
        <v/>
      </c>
      <c r="C64" s="11"/>
      <c r="D64" s="11"/>
      <c r="E64" s="11"/>
      <c r="F64" s="11"/>
      <c r="G64" s="11"/>
      <c r="H64" s="137"/>
      <c r="I64" s="11"/>
      <c r="J64" s="11"/>
      <c r="K64" s="11"/>
      <c r="L64" s="11"/>
      <c r="M64" s="138">
        <f t="shared" si="1"/>
        <v>0</v>
      </c>
      <c r="N64" s="138">
        <f>M64/M40*10</f>
        <v>0</v>
      </c>
      <c r="O64" s="139" t="str">
        <f>IF(C64&gt;C40,"انتبه",IF(D64&gt;D40,"انتبه",IF(E64&gt;E40,"انتبه",IF(F64&gt;F40,"انتبه",IF(G64&gt;G40,"انتبه",IF(H64&gt;H40,"انتبه",IF(I64&gt;I40,"انتبه",IF(J64&gt;J40,"انتبه",IF(K64&gt;K40,"انتبه",IF(L64&gt;L40,"انتبه"," "))))))))))</f>
        <v xml:space="preserve"> </v>
      </c>
    </row>
    <row r="65" spans="1:15" ht="20.25">
      <c r="A65" s="90">
        <v>25</v>
      </c>
      <c r="B65" s="226" t="str">
        <f>CLEAN('البيانات الأساسية'!C31)</f>
        <v/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6">
        <f t="shared" si="1"/>
        <v>0</v>
      </c>
      <c r="N65" s="136">
        <f>M65/M40*10</f>
        <v>0</v>
      </c>
      <c r="O65" s="140" t="str">
        <f>IF(C65&gt;C40,"انتبه",IF(D65&gt;D40,"انتبه",IF(E65&gt;E40,"انتبه",IF(F65&gt;F40,"انتبه",IF(G65&gt;G40,"انتبه",IF(H65&gt;H40,"انتبه",IF(I65&gt;I40,"انتبه",IF(J65&gt;J40,"انتبه",IF(K65&gt;K40,"انتبه",IF(L65&gt;L40,"انتبه"," "))))))))))</f>
        <v xml:space="preserve"> </v>
      </c>
    </row>
  </sheetData>
  <sheetProtection password="CE28" sheet="1" objects="1" scenarios="1" selectLockedCells="1"/>
  <mergeCells count="8">
    <mergeCell ref="O39:O40"/>
    <mergeCell ref="A2:O2"/>
    <mergeCell ref="B4:B5"/>
    <mergeCell ref="A4:A5"/>
    <mergeCell ref="O4:O5"/>
    <mergeCell ref="A37:O37"/>
    <mergeCell ref="A39:A40"/>
    <mergeCell ref="B39:B40"/>
  </mergeCells>
  <pageMargins left="0.7" right="0.44" top="0.75" bottom="0.75" header="0.28999999999999998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N29"/>
  <sheetViews>
    <sheetView rightToLeft="1" zoomScaleNormal="100" zoomScaleSheetLayoutView="110" workbookViewId="0">
      <selection activeCell="F4" sqref="F4"/>
    </sheetView>
  </sheetViews>
  <sheetFormatPr defaultColWidth="12.5" defaultRowHeight="18.75" customHeight="1"/>
  <cols>
    <col min="1" max="1" width="3.375" style="155" customWidth="1"/>
    <col min="2" max="2" width="9.125" style="155" customWidth="1"/>
    <col min="3" max="3" width="10.875" style="155" customWidth="1"/>
    <col min="4" max="4" width="6.5" style="155" customWidth="1"/>
    <col min="5" max="5" width="6.25" style="155" customWidth="1"/>
    <col min="6" max="6" width="6.875" style="155" customWidth="1"/>
    <col min="7" max="7" width="8.25" style="155" customWidth="1"/>
    <col min="8" max="8" width="6.125" style="155" customWidth="1"/>
    <col min="9" max="9" width="6.25" style="155" customWidth="1"/>
    <col min="10" max="10" width="6.875" style="155" customWidth="1"/>
    <col min="11" max="11" width="10.5" style="155" customWidth="1"/>
    <col min="12" max="14" width="0" style="170" hidden="1" customWidth="1"/>
    <col min="15" max="16384" width="12.5" style="155"/>
  </cols>
  <sheetData>
    <row r="1" spans="1:14" ht="24" customHeight="1" thickBot="1">
      <c r="B1" s="305" t="s">
        <v>104</v>
      </c>
      <c r="C1" s="305"/>
      <c r="D1" s="305"/>
      <c r="E1" s="305"/>
      <c r="F1" s="204" t="str">
        <f>'البيانات الأساسية'!C4</f>
        <v>2ث 1</v>
      </c>
      <c r="G1" s="306" t="s">
        <v>88</v>
      </c>
      <c r="H1" s="305"/>
      <c r="I1" s="288" t="str">
        <f>'البيانات الأساسية'!C2</f>
        <v>الفيزياء2</v>
      </c>
      <c r="J1" s="288"/>
      <c r="K1" s="205"/>
      <c r="L1" s="155"/>
      <c r="M1" s="155"/>
      <c r="N1" s="155"/>
    </row>
    <row r="2" spans="1:14" ht="15" customHeight="1">
      <c r="A2" s="291" t="s">
        <v>14</v>
      </c>
      <c r="B2" s="294" t="s">
        <v>7</v>
      </c>
      <c r="C2" s="187"/>
      <c r="D2" s="297" t="s">
        <v>45</v>
      </c>
      <c r="E2" s="298"/>
      <c r="F2" s="299"/>
      <c r="G2" s="156" t="s">
        <v>97</v>
      </c>
      <c r="H2" s="300" t="s">
        <v>46</v>
      </c>
      <c r="I2" s="301"/>
      <c r="J2" s="302"/>
      <c r="K2" s="156" t="s">
        <v>97</v>
      </c>
      <c r="L2" s="155"/>
      <c r="M2" s="155"/>
      <c r="N2" s="155"/>
    </row>
    <row r="3" spans="1:14" ht="15" customHeight="1">
      <c r="A3" s="292"/>
      <c r="B3" s="295"/>
      <c r="C3" s="188" t="s">
        <v>98</v>
      </c>
      <c r="D3" s="193" t="s">
        <v>99</v>
      </c>
      <c r="E3" s="194" t="s">
        <v>100</v>
      </c>
      <c r="F3" s="196" t="s">
        <v>101</v>
      </c>
      <c r="G3" s="157" t="s">
        <v>102</v>
      </c>
      <c r="H3" s="197" t="s">
        <v>99</v>
      </c>
      <c r="I3" s="195" t="s">
        <v>100</v>
      </c>
      <c r="J3" s="198" t="s">
        <v>101</v>
      </c>
      <c r="K3" s="157" t="s">
        <v>102</v>
      </c>
      <c r="L3" s="155"/>
      <c r="M3" s="155"/>
      <c r="N3" s="155"/>
    </row>
    <row r="4" spans="1:14" ht="14.25" customHeight="1" thickBot="1">
      <c r="A4" s="293"/>
      <c r="B4" s="296"/>
      <c r="C4" s="189" t="s">
        <v>103</v>
      </c>
      <c r="D4" s="178">
        <v>15</v>
      </c>
      <c r="E4" s="159"/>
      <c r="F4" s="160"/>
      <c r="G4" s="161" t="s">
        <v>45</v>
      </c>
      <c r="H4" s="158">
        <v>15</v>
      </c>
      <c r="I4" s="159"/>
      <c r="J4" s="160"/>
      <c r="K4" s="161" t="s">
        <v>46</v>
      </c>
      <c r="L4" s="155"/>
      <c r="M4" s="155">
        <f>COUNTIF(D4:F4,"&gt;0")</f>
        <v>1</v>
      </c>
      <c r="N4" s="155">
        <f>COUNTIF(H4:J4,"&gt;0")</f>
        <v>1</v>
      </c>
    </row>
    <row r="5" spans="1:14" ht="18.75" customHeight="1">
      <c r="A5" s="162">
        <v>1</v>
      </c>
      <c r="B5" s="303" t="str">
        <f>CLEAN('البيانات الأساسية'!C7)</f>
        <v/>
      </c>
      <c r="C5" s="304"/>
      <c r="D5" s="179"/>
      <c r="E5" s="163"/>
      <c r="F5" s="180"/>
      <c r="G5" s="166">
        <f>SUM(D5:F5)/M4</f>
        <v>0</v>
      </c>
      <c r="H5" s="179"/>
      <c r="I5" s="163"/>
      <c r="J5" s="180"/>
      <c r="K5" s="175">
        <f>SUM(H5:J5)/N4</f>
        <v>0</v>
      </c>
      <c r="L5" s="155"/>
      <c r="M5" s="155"/>
      <c r="N5" s="155"/>
    </row>
    <row r="6" spans="1:14" ht="18.75" customHeight="1">
      <c r="A6" s="164">
        <v>2</v>
      </c>
      <c r="B6" s="289" t="str">
        <f>CLEAN('البيانات الأساسية'!C8)</f>
        <v/>
      </c>
      <c r="C6" s="290"/>
      <c r="D6" s="190"/>
      <c r="E6" s="165"/>
      <c r="F6" s="191"/>
      <c r="G6" s="173">
        <f>SUM(D6:F6)/M4</f>
        <v>0</v>
      </c>
      <c r="H6" s="181"/>
      <c r="I6" s="167"/>
      <c r="J6" s="182"/>
      <c r="K6" s="176">
        <f>SUM(H6:J6)/N4</f>
        <v>0</v>
      </c>
      <c r="L6" s="155"/>
      <c r="M6" s="155"/>
      <c r="N6" s="155"/>
    </row>
    <row r="7" spans="1:14" ht="18.75" customHeight="1">
      <c r="A7" s="164">
        <v>3</v>
      </c>
      <c r="B7" s="289" t="str">
        <f>CLEAN('البيانات الأساسية'!C9)</f>
        <v/>
      </c>
      <c r="C7" s="290"/>
      <c r="D7" s="183"/>
      <c r="E7" s="168"/>
      <c r="F7" s="184"/>
      <c r="G7" s="173">
        <f>SUM(D7:F7)/M4</f>
        <v>0</v>
      </c>
      <c r="H7" s="183"/>
      <c r="I7" s="168"/>
      <c r="J7" s="184"/>
      <c r="K7" s="176">
        <f>SUM(H7:J7)/N4</f>
        <v>0</v>
      </c>
      <c r="L7" s="155"/>
      <c r="M7" s="155"/>
      <c r="N7" s="155"/>
    </row>
    <row r="8" spans="1:14" ht="18.75" customHeight="1">
      <c r="A8" s="164">
        <v>4</v>
      </c>
      <c r="B8" s="289" t="str">
        <f>CLEAN('البيانات الأساسية'!C10)</f>
        <v/>
      </c>
      <c r="C8" s="290"/>
      <c r="D8" s="190"/>
      <c r="E8" s="165"/>
      <c r="F8" s="191"/>
      <c r="G8" s="173">
        <f>SUM(D8:F8)/M4</f>
        <v>0</v>
      </c>
      <c r="H8" s="181"/>
      <c r="I8" s="167"/>
      <c r="J8" s="182"/>
      <c r="K8" s="176">
        <f>SUM(H8:J8)/N4</f>
        <v>0</v>
      </c>
      <c r="L8" s="155"/>
      <c r="M8" s="155"/>
      <c r="N8" s="155"/>
    </row>
    <row r="9" spans="1:14" ht="18.75" customHeight="1">
      <c r="A9" s="164">
        <v>5</v>
      </c>
      <c r="B9" s="289" t="str">
        <f>CLEAN('البيانات الأساسية'!C11)</f>
        <v/>
      </c>
      <c r="C9" s="290"/>
      <c r="D9" s="183"/>
      <c r="E9" s="168"/>
      <c r="F9" s="184"/>
      <c r="G9" s="173">
        <f>SUM(D9:F9)/M4</f>
        <v>0</v>
      </c>
      <c r="H9" s="183"/>
      <c r="I9" s="168"/>
      <c r="J9" s="184"/>
      <c r="K9" s="176">
        <f>SUM(H9:J9)/N4</f>
        <v>0</v>
      </c>
      <c r="L9" s="155"/>
      <c r="M9" s="155"/>
      <c r="N9" s="155"/>
    </row>
    <row r="10" spans="1:14" ht="18.75" customHeight="1">
      <c r="A10" s="164">
        <v>6</v>
      </c>
      <c r="B10" s="289" t="str">
        <f>CLEAN('البيانات الأساسية'!C12)</f>
        <v/>
      </c>
      <c r="C10" s="290"/>
      <c r="D10" s="190"/>
      <c r="E10" s="165"/>
      <c r="F10" s="191"/>
      <c r="G10" s="173">
        <f>SUM(D10:F10)/M4</f>
        <v>0</v>
      </c>
      <c r="H10" s="181"/>
      <c r="I10" s="167"/>
      <c r="J10" s="182"/>
      <c r="K10" s="176">
        <f>SUM(H10:J10)/N4</f>
        <v>0</v>
      </c>
      <c r="L10" s="155"/>
      <c r="M10" s="155"/>
      <c r="N10" s="155"/>
    </row>
    <row r="11" spans="1:14" ht="18.75" customHeight="1">
      <c r="A11" s="164">
        <v>7</v>
      </c>
      <c r="B11" s="289" t="str">
        <f>CLEAN('البيانات الأساسية'!C13)</f>
        <v/>
      </c>
      <c r="C11" s="290"/>
      <c r="D11" s="183"/>
      <c r="E11" s="168"/>
      <c r="F11" s="184"/>
      <c r="G11" s="173">
        <f>SUM(D11:F11)/M4</f>
        <v>0</v>
      </c>
      <c r="H11" s="183"/>
      <c r="I11" s="168"/>
      <c r="J11" s="184"/>
      <c r="K11" s="176">
        <f>SUM(H11:J11)/N4</f>
        <v>0</v>
      </c>
      <c r="L11" s="155"/>
      <c r="M11" s="155"/>
      <c r="N11" s="155"/>
    </row>
    <row r="12" spans="1:14" ht="18.75" customHeight="1">
      <c r="A12" s="164">
        <v>8</v>
      </c>
      <c r="B12" s="289" t="str">
        <f>CLEAN('البيانات الأساسية'!C14)</f>
        <v/>
      </c>
      <c r="C12" s="290"/>
      <c r="D12" s="190"/>
      <c r="E12" s="165"/>
      <c r="F12" s="191"/>
      <c r="G12" s="173">
        <f>SUM(D12:F12)/M4</f>
        <v>0</v>
      </c>
      <c r="H12" s="181"/>
      <c r="I12" s="167"/>
      <c r="J12" s="182"/>
      <c r="K12" s="176">
        <f>SUM(H12:J12)/N4</f>
        <v>0</v>
      </c>
      <c r="L12" s="155"/>
      <c r="M12" s="155"/>
      <c r="N12" s="155"/>
    </row>
    <row r="13" spans="1:14" ht="18.75" customHeight="1">
      <c r="A13" s="164">
        <v>9</v>
      </c>
      <c r="B13" s="289" t="str">
        <f>CLEAN('البيانات الأساسية'!C15)</f>
        <v/>
      </c>
      <c r="C13" s="290"/>
      <c r="D13" s="183"/>
      <c r="E13" s="169"/>
      <c r="F13" s="192"/>
      <c r="G13" s="173">
        <f>SUM(D13:F13)/M4</f>
        <v>0</v>
      </c>
      <c r="H13" s="183"/>
      <c r="I13" s="168"/>
      <c r="J13" s="184"/>
      <c r="K13" s="176">
        <f>SUM(H13:J13)/N4</f>
        <v>0</v>
      </c>
      <c r="L13" s="155"/>
      <c r="M13" s="155"/>
      <c r="N13" s="155"/>
    </row>
    <row r="14" spans="1:14" ht="18.75" customHeight="1">
      <c r="A14" s="164">
        <v>10</v>
      </c>
      <c r="B14" s="289" t="str">
        <f>CLEAN('البيانات الأساسية'!C16)</f>
        <v/>
      </c>
      <c r="C14" s="290"/>
      <c r="D14" s="190"/>
      <c r="E14" s="165"/>
      <c r="F14" s="191"/>
      <c r="G14" s="173">
        <f>SUM(D14:F14)/M4</f>
        <v>0</v>
      </c>
      <c r="H14" s="181"/>
      <c r="I14" s="167"/>
      <c r="J14" s="182"/>
      <c r="K14" s="176">
        <f>SUM(H14:J14)/N4</f>
        <v>0</v>
      </c>
      <c r="L14" s="155"/>
      <c r="M14" s="155"/>
      <c r="N14" s="155"/>
    </row>
    <row r="15" spans="1:14" ht="18.75" customHeight="1">
      <c r="A15" s="164">
        <v>11</v>
      </c>
      <c r="B15" s="289" t="str">
        <f>CLEAN('البيانات الأساسية'!C17)</f>
        <v/>
      </c>
      <c r="C15" s="290"/>
      <c r="D15" s="183"/>
      <c r="E15" s="168"/>
      <c r="F15" s="184"/>
      <c r="G15" s="173">
        <f>SUM(D15:F15)/M4</f>
        <v>0</v>
      </c>
      <c r="H15" s="183"/>
      <c r="I15" s="168"/>
      <c r="J15" s="184"/>
      <c r="K15" s="176">
        <f>SUM(H15:J15)/N4</f>
        <v>0</v>
      </c>
      <c r="L15" s="155"/>
      <c r="M15" s="155"/>
      <c r="N15" s="155"/>
    </row>
    <row r="16" spans="1:14" ht="18.75" customHeight="1">
      <c r="A16" s="164">
        <v>12</v>
      </c>
      <c r="B16" s="289" t="str">
        <f>CLEAN('البيانات الأساسية'!C18)</f>
        <v/>
      </c>
      <c r="C16" s="290"/>
      <c r="D16" s="190"/>
      <c r="E16" s="165"/>
      <c r="F16" s="191"/>
      <c r="G16" s="173">
        <f>SUM(D16:F16)/M4</f>
        <v>0</v>
      </c>
      <c r="H16" s="181"/>
      <c r="I16" s="167"/>
      <c r="J16" s="182"/>
      <c r="K16" s="176">
        <f>SUM(H16:J16)/N4</f>
        <v>0</v>
      </c>
      <c r="L16" s="155"/>
      <c r="M16" s="155"/>
      <c r="N16" s="155"/>
    </row>
    <row r="17" spans="1:14" ht="18.75" customHeight="1">
      <c r="A17" s="164">
        <v>13</v>
      </c>
      <c r="B17" s="289" t="str">
        <f>CLEAN('البيانات الأساسية'!C19)</f>
        <v/>
      </c>
      <c r="C17" s="290"/>
      <c r="D17" s="183"/>
      <c r="E17" s="168"/>
      <c r="F17" s="184"/>
      <c r="G17" s="173">
        <f>SUM(D17:F17)/M4</f>
        <v>0</v>
      </c>
      <c r="H17" s="183"/>
      <c r="I17" s="168"/>
      <c r="J17" s="184"/>
      <c r="K17" s="176">
        <f>SUM(H17:J17)/N4</f>
        <v>0</v>
      </c>
      <c r="L17" s="155"/>
      <c r="M17" s="155"/>
      <c r="N17" s="155"/>
    </row>
    <row r="18" spans="1:14" ht="18.75" customHeight="1">
      <c r="A18" s="164">
        <v>14</v>
      </c>
      <c r="B18" s="289" t="str">
        <f>CLEAN('البيانات الأساسية'!C20)</f>
        <v/>
      </c>
      <c r="C18" s="290"/>
      <c r="D18" s="190"/>
      <c r="E18" s="165"/>
      <c r="F18" s="191"/>
      <c r="G18" s="173">
        <f>SUM(D18:F18)/M4</f>
        <v>0</v>
      </c>
      <c r="H18" s="181"/>
      <c r="I18" s="167"/>
      <c r="J18" s="182"/>
      <c r="K18" s="176">
        <f>SUM(H18:J18)/N4</f>
        <v>0</v>
      </c>
      <c r="L18" s="155"/>
      <c r="M18" s="155"/>
      <c r="N18" s="155"/>
    </row>
    <row r="19" spans="1:14" ht="18.75" customHeight="1">
      <c r="A19" s="164">
        <v>15</v>
      </c>
      <c r="B19" s="289" t="str">
        <f>CLEAN('البيانات الأساسية'!C21)</f>
        <v/>
      </c>
      <c r="C19" s="290"/>
      <c r="D19" s="183"/>
      <c r="E19" s="168"/>
      <c r="F19" s="184"/>
      <c r="G19" s="173">
        <f>SUM(D19:F19)/M4</f>
        <v>0</v>
      </c>
      <c r="H19" s="183"/>
      <c r="I19" s="168"/>
      <c r="J19" s="184"/>
      <c r="K19" s="176">
        <f>SUM(H19:J19)/N4</f>
        <v>0</v>
      </c>
      <c r="L19" s="155"/>
      <c r="M19" s="155"/>
      <c r="N19" s="155"/>
    </row>
    <row r="20" spans="1:14" ht="18.75" customHeight="1">
      <c r="A20" s="164">
        <v>16</v>
      </c>
      <c r="B20" s="289" t="str">
        <f>CLEAN('البيانات الأساسية'!C22)</f>
        <v/>
      </c>
      <c r="C20" s="290"/>
      <c r="D20" s="190"/>
      <c r="E20" s="165"/>
      <c r="F20" s="191"/>
      <c r="G20" s="173">
        <f>SUM(D20:F20)/M4</f>
        <v>0</v>
      </c>
      <c r="H20" s="181"/>
      <c r="I20" s="167"/>
      <c r="J20" s="182"/>
      <c r="K20" s="176">
        <f>SUM(H20:J20)/N4</f>
        <v>0</v>
      </c>
      <c r="L20" s="155"/>
      <c r="M20" s="155"/>
      <c r="N20" s="155"/>
    </row>
    <row r="21" spans="1:14" ht="18.75" customHeight="1">
      <c r="A21" s="164">
        <v>17</v>
      </c>
      <c r="B21" s="289" t="str">
        <f>CLEAN('البيانات الأساسية'!C23)</f>
        <v/>
      </c>
      <c r="C21" s="290"/>
      <c r="D21" s="183"/>
      <c r="E21" s="168"/>
      <c r="F21" s="184"/>
      <c r="G21" s="173">
        <f>SUM(D21:F21)/M4</f>
        <v>0</v>
      </c>
      <c r="H21" s="183"/>
      <c r="I21" s="168"/>
      <c r="J21" s="184"/>
      <c r="K21" s="176">
        <f>SUM(H21:J21)/N4</f>
        <v>0</v>
      </c>
      <c r="L21" s="155"/>
      <c r="M21" s="155"/>
      <c r="N21" s="155"/>
    </row>
    <row r="22" spans="1:14" ht="18.75" customHeight="1">
      <c r="A22" s="164">
        <v>18</v>
      </c>
      <c r="B22" s="289" t="str">
        <f>CLEAN('البيانات الأساسية'!C24)</f>
        <v/>
      </c>
      <c r="C22" s="290"/>
      <c r="D22" s="190"/>
      <c r="E22" s="165"/>
      <c r="F22" s="191"/>
      <c r="G22" s="173">
        <f>SUM(D22:F22)/M4</f>
        <v>0</v>
      </c>
      <c r="H22" s="181"/>
      <c r="I22" s="167"/>
      <c r="J22" s="182"/>
      <c r="K22" s="176">
        <f>SUM(H22:J22)/N4</f>
        <v>0</v>
      </c>
      <c r="L22" s="155"/>
      <c r="M22" s="155"/>
      <c r="N22" s="155"/>
    </row>
    <row r="23" spans="1:14" ht="18.75" customHeight="1">
      <c r="A23" s="164">
        <v>19</v>
      </c>
      <c r="B23" s="289" t="str">
        <f>CLEAN('البيانات الأساسية'!C25)</f>
        <v/>
      </c>
      <c r="C23" s="290"/>
      <c r="D23" s="183"/>
      <c r="E23" s="168"/>
      <c r="F23" s="184"/>
      <c r="G23" s="173">
        <f>SUM(D23:F23)/M4</f>
        <v>0</v>
      </c>
      <c r="H23" s="183"/>
      <c r="I23" s="168"/>
      <c r="J23" s="184"/>
      <c r="K23" s="176">
        <f>SUM(H23:J23)/N4</f>
        <v>0</v>
      </c>
      <c r="L23" s="155"/>
      <c r="M23" s="155"/>
      <c r="N23" s="155"/>
    </row>
    <row r="24" spans="1:14" ht="18.75" customHeight="1">
      <c r="A24" s="164">
        <v>20</v>
      </c>
      <c r="B24" s="289" t="str">
        <f>CLEAN('البيانات الأساسية'!C26)</f>
        <v/>
      </c>
      <c r="C24" s="290"/>
      <c r="D24" s="190"/>
      <c r="E24" s="165"/>
      <c r="F24" s="191"/>
      <c r="G24" s="173">
        <f>SUM(D24:F24)/M4</f>
        <v>0</v>
      </c>
      <c r="H24" s="181"/>
      <c r="I24" s="167"/>
      <c r="J24" s="182"/>
      <c r="K24" s="176">
        <f>SUM(H24:J24)/N4</f>
        <v>0</v>
      </c>
      <c r="L24" s="155"/>
      <c r="M24" s="155"/>
      <c r="N24" s="155"/>
    </row>
    <row r="25" spans="1:14" ht="18.75" customHeight="1">
      <c r="A25" s="164">
        <v>21</v>
      </c>
      <c r="B25" s="289" t="str">
        <f>CLEAN('البيانات الأساسية'!C27)</f>
        <v/>
      </c>
      <c r="C25" s="290"/>
      <c r="D25" s="183"/>
      <c r="E25" s="168"/>
      <c r="F25" s="184"/>
      <c r="G25" s="173">
        <f>SUM(D25:F25)/M4</f>
        <v>0</v>
      </c>
      <c r="H25" s="183"/>
      <c r="I25" s="168"/>
      <c r="J25" s="184"/>
      <c r="K25" s="176">
        <f>SUM(H25:J25)/N4</f>
        <v>0</v>
      </c>
      <c r="L25" s="155"/>
      <c r="M25" s="155"/>
      <c r="N25" s="155"/>
    </row>
    <row r="26" spans="1:14" ht="18.75" customHeight="1">
      <c r="A26" s="164">
        <v>22</v>
      </c>
      <c r="B26" s="289" t="str">
        <f>CLEAN('البيانات الأساسية'!C28)</f>
        <v/>
      </c>
      <c r="C26" s="290"/>
      <c r="D26" s="190"/>
      <c r="E26" s="165"/>
      <c r="F26" s="191"/>
      <c r="G26" s="173"/>
      <c r="H26" s="181"/>
      <c r="I26" s="167"/>
      <c r="J26" s="182"/>
      <c r="K26" s="176"/>
      <c r="L26" s="155"/>
      <c r="M26" s="155"/>
      <c r="N26" s="155"/>
    </row>
    <row r="27" spans="1:14" ht="18.75" customHeight="1">
      <c r="A27" s="164">
        <v>23</v>
      </c>
      <c r="B27" s="289" t="str">
        <f>CLEAN('البيانات الأساسية'!C29)</f>
        <v/>
      </c>
      <c r="C27" s="290"/>
      <c r="D27" s="183"/>
      <c r="E27" s="168"/>
      <c r="F27" s="184"/>
      <c r="G27" s="173"/>
      <c r="H27" s="183"/>
      <c r="I27" s="168"/>
      <c r="J27" s="184"/>
      <c r="K27" s="176"/>
      <c r="L27" s="155"/>
      <c r="M27" s="155"/>
      <c r="N27" s="155"/>
    </row>
    <row r="28" spans="1:14" ht="18.75" customHeight="1">
      <c r="A28" s="164">
        <v>24</v>
      </c>
      <c r="B28" s="289" t="str">
        <f>CLEAN('البيانات الأساسية'!C30)</f>
        <v/>
      </c>
      <c r="C28" s="290"/>
      <c r="D28" s="190"/>
      <c r="E28" s="165"/>
      <c r="F28" s="191"/>
      <c r="G28" s="173"/>
      <c r="H28" s="181"/>
      <c r="I28" s="167"/>
      <c r="J28" s="182"/>
      <c r="K28" s="176"/>
      <c r="L28" s="155"/>
      <c r="M28" s="155"/>
      <c r="N28" s="155"/>
    </row>
    <row r="29" spans="1:14" ht="18.75" customHeight="1" thickBot="1">
      <c r="A29" s="171">
        <v>25</v>
      </c>
      <c r="B29" s="307" t="str">
        <f>CLEAN('البيانات الأساسية'!C31)</f>
        <v/>
      </c>
      <c r="C29" s="308"/>
      <c r="D29" s="185"/>
      <c r="E29" s="172"/>
      <c r="F29" s="186"/>
      <c r="G29" s="174"/>
      <c r="H29" s="185"/>
      <c r="I29" s="172"/>
      <c r="J29" s="186"/>
      <c r="K29" s="177"/>
      <c r="L29" s="155"/>
      <c r="M29" s="155"/>
      <c r="N29" s="155"/>
    </row>
  </sheetData>
  <sheetProtection password="CE28" sheet="1" objects="1" scenarios="1" selectLockedCells="1"/>
  <mergeCells count="32">
    <mergeCell ref="B17:C17"/>
    <mergeCell ref="B6:C6"/>
    <mergeCell ref="B7:C7"/>
    <mergeCell ref="B8:C8"/>
    <mergeCell ref="B9:C9"/>
    <mergeCell ref="B10:C10"/>
    <mergeCell ref="B12:C12"/>
    <mergeCell ref="B13:C13"/>
    <mergeCell ref="B14:C14"/>
    <mergeCell ref="B15:C15"/>
    <mergeCell ref="B16:C16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I1:J1"/>
    <mergeCell ref="B11:C11"/>
    <mergeCell ref="A2:A4"/>
    <mergeCell ref="B2:B4"/>
    <mergeCell ref="D2:F2"/>
    <mergeCell ref="H2:J2"/>
    <mergeCell ref="B5:C5"/>
    <mergeCell ref="B1:E1"/>
    <mergeCell ref="G1:H1"/>
  </mergeCells>
  <pageMargins left="0.7" right="0.28999999999999998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I29"/>
  <sheetViews>
    <sheetView showGridLines="0" rightToLeft="1" topLeftCell="A16" zoomScale="110" zoomScaleNormal="110" zoomScaleSheetLayoutView="120" workbookViewId="0">
      <selection activeCell="E29" sqref="E29"/>
    </sheetView>
  </sheetViews>
  <sheetFormatPr defaultRowHeight="22.5" customHeight="1"/>
  <cols>
    <col min="1" max="1" width="5.25" style="120" customWidth="1"/>
    <col min="2" max="2" width="20.625" style="120" customWidth="1"/>
    <col min="3" max="3" width="6.75" style="120" customWidth="1"/>
    <col min="4" max="4" width="6.875" style="120" customWidth="1"/>
    <col min="5" max="5" width="6" style="120" customWidth="1"/>
    <col min="6" max="6" width="6.75" style="120" customWidth="1"/>
    <col min="7" max="7" width="7.125" style="130" customWidth="1"/>
    <col min="8" max="8" width="8.25" style="120" customWidth="1"/>
    <col min="9" max="16384" width="9" style="120"/>
  </cols>
  <sheetData>
    <row r="1" spans="1:9" ht="22.5" customHeight="1" thickBot="1">
      <c r="A1" s="309" t="s">
        <v>87</v>
      </c>
      <c r="B1" s="309"/>
      <c r="C1" s="309"/>
      <c r="D1" s="310" t="str">
        <f>CLEAN('البيانات الأساسية'!C4)</f>
        <v>2ث 1</v>
      </c>
      <c r="E1" s="310"/>
      <c r="F1" s="309" t="s">
        <v>88</v>
      </c>
      <c r="G1" s="309"/>
      <c r="H1" s="311" t="str">
        <f>CLEAN('البيانات الأساسية'!C2)</f>
        <v>الفيزياء2</v>
      </c>
      <c r="I1" s="311"/>
    </row>
    <row r="2" spans="1:9" ht="10.5" customHeight="1"/>
    <row r="3" spans="1:9" ht="22.5" customHeight="1">
      <c r="A3" s="312" t="s">
        <v>14</v>
      </c>
      <c r="B3" s="314" t="s">
        <v>7</v>
      </c>
      <c r="C3" s="314" t="s">
        <v>78</v>
      </c>
      <c r="D3" s="314"/>
      <c r="E3" s="314"/>
      <c r="F3" s="314"/>
      <c r="G3" s="314"/>
      <c r="H3" s="316" t="s">
        <v>79</v>
      </c>
      <c r="I3" s="316" t="s">
        <v>80</v>
      </c>
    </row>
    <row r="4" spans="1:9" ht="97.5" customHeight="1" thickBot="1">
      <c r="A4" s="313"/>
      <c r="B4" s="315"/>
      <c r="C4" s="153" t="s">
        <v>81</v>
      </c>
      <c r="D4" s="153" t="s">
        <v>108</v>
      </c>
      <c r="E4" s="153" t="s">
        <v>82</v>
      </c>
      <c r="F4" s="153" t="s">
        <v>83</v>
      </c>
      <c r="G4" s="154" t="s">
        <v>84</v>
      </c>
      <c r="H4" s="317"/>
      <c r="I4" s="317"/>
    </row>
    <row r="5" spans="1:9" ht="22.5" customHeight="1">
      <c r="A5" s="142">
        <v>1</v>
      </c>
      <c r="B5" s="149" t="str">
        <f>CLEAN('البيانات الأساسية'!C7)</f>
        <v/>
      </c>
      <c r="C5" s="150">
        <f>SUM('المتابعة الصفية'!U6,'المتابعة الصفية'!U43,'المتابعة الصفية'!U80,'المتابعة الصفية'!U117,'المتابعة الصفية'!U154,'المتابعة الصفية'!U191,'المتابعة الصفية'!U228,'المتابعة الصفية'!U265,'المتابعة الصفية'!U302,'المتابعة الصفية'!U339,'المتابعة الصفية'!U376,'المتابعة الصفية'!U413,'المتابعة الصفية'!U450)</f>
        <v>0</v>
      </c>
      <c r="D5" s="150">
        <f>SUM('المتابعة الصفية'!P6,'المتابعة الصفية'!P43,'المتابعة الصفية'!P80,'المتابعة الصفية'!P117,'المتابعة الصفية'!P154,'المتابعة الصفية'!P191,'المتابعة الصفية'!P228,'المتابعة الصفية'!P265,'المتابعة الصفية'!P302,'المتابعة الصفية'!P339,'المتابعة الصفية'!P376,'المتابعة الصفية'!P413,'المتابعة الصفية'!P450)</f>
        <v>0</v>
      </c>
      <c r="E5" s="150">
        <f>SUM('المتابعة الصفية'!S6,'المتابعة الصفية'!S43,'المتابعة الصفية'!S80,'المتابعة الصفية'!S117,'المتابعة الصفية'!S154,'المتابعة الصفية'!S191,'المتابعة الصفية'!S228,'المتابعة الصفية'!S265,'المتابعة الصفية'!S302,'المتابعة الصفية'!S339,'المتابعة الصفية'!S376,'المتابعة الصفية'!S413,'المتابعة الصفية'!S450)</f>
        <v>0</v>
      </c>
      <c r="F5" s="150">
        <f>SUM('المتابعة الصفية'!R6,'المتابعة الصفية'!R43,'المتابعة الصفية'!R80,'المتابعة الصفية'!R117,'المتابعة الصفية'!R154,'المتابعة الصفية'!R191,'المتابعة الصفية'!R228,'المتابعة الصفية'!R265,'المتابعة الصفية'!R302,'المتابعة الصفية'!R339,'المتابعة الصفية'!R376,'المتابعة الصفية'!R413,'المتابعة الصفية'!R450)</f>
        <v>0</v>
      </c>
      <c r="G5" s="151">
        <f>SUM('المتابعة الصفية'!Q6,'المتابعة الصفية'!Q43,'المتابعة الصفية'!Q80,'المتابعة الصفية'!Q117,'المتابعة الصفية'!Q154,'المتابعة الصفية'!Q191,'المتابعة الصفية'!Q228,'المتابعة الصفية'!Q265,'المتابعة الصفية'!Q302,'المتابعة الصفية'!Q339,'المتابعة الصفية'!Q376,'المتابعة الصفية'!Q413,'المتابعة الصفية'!Q450)</f>
        <v>0</v>
      </c>
      <c r="H5" s="150">
        <f>IF(G5&lt;=10,5-(G5*0.5),0)</f>
        <v>5</v>
      </c>
      <c r="I5" s="152" t="e">
        <f>SUM(D5:E5)/C5</f>
        <v>#DIV/0!</v>
      </c>
    </row>
    <row r="6" spans="1:9" ht="22.5" customHeight="1">
      <c r="A6" s="126">
        <v>2</v>
      </c>
      <c r="B6" s="127" t="str">
        <f>CLEAN('البيانات الأساسية'!C8)</f>
        <v/>
      </c>
      <c r="C6" s="128">
        <f>SUM('المتابعة الصفية'!U7,'المتابعة الصفية'!U44,'المتابعة الصفية'!U81,'المتابعة الصفية'!U118,'المتابعة الصفية'!U155,'المتابعة الصفية'!U192,'المتابعة الصفية'!U229,'المتابعة الصفية'!U266,'المتابعة الصفية'!U303,'المتابعة الصفية'!U340,'المتابعة الصفية'!U377,'المتابعة الصفية'!U414,'المتابعة الصفية'!U451)</f>
        <v>0</v>
      </c>
      <c r="D6" s="128">
        <f>SUM('المتابعة الصفية'!P7,'المتابعة الصفية'!P44,'المتابعة الصفية'!P81,'المتابعة الصفية'!P118,'المتابعة الصفية'!P155,'المتابعة الصفية'!P192,'المتابعة الصفية'!P229,'المتابعة الصفية'!P266,'المتابعة الصفية'!P303,'المتابعة الصفية'!P340,'المتابعة الصفية'!P377,'المتابعة الصفية'!P414,'المتابعة الصفية'!P451)</f>
        <v>0</v>
      </c>
      <c r="E6" s="128">
        <f>SUM('المتابعة الصفية'!S7,'المتابعة الصفية'!S44,'المتابعة الصفية'!S81,'المتابعة الصفية'!S118,'المتابعة الصفية'!S155,'المتابعة الصفية'!S192,'المتابعة الصفية'!S229,'المتابعة الصفية'!S266,'المتابعة الصفية'!S303,'المتابعة الصفية'!S340,'المتابعة الصفية'!S377,'المتابعة الصفية'!S414,'المتابعة الصفية'!S451)</f>
        <v>0</v>
      </c>
      <c r="F6" s="128">
        <f>SUM('المتابعة الصفية'!R7,'المتابعة الصفية'!R44,'المتابعة الصفية'!R81,'المتابعة الصفية'!R118,'المتابعة الصفية'!R155,'المتابعة الصفية'!R192,'المتابعة الصفية'!R229,'المتابعة الصفية'!R266,'المتابعة الصفية'!R303,'المتابعة الصفية'!R340,'المتابعة الصفية'!R377,'المتابعة الصفية'!R414,'المتابعة الصفية'!R451)</f>
        <v>0</v>
      </c>
      <c r="G6" s="118">
        <f>SUM('المتابعة الصفية'!Q7,'المتابعة الصفية'!Q44,'المتابعة الصفية'!Q81,'المتابعة الصفية'!Q118,'المتابعة الصفية'!Q155,'المتابعة الصفية'!Q192,'المتابعة الصفية'!Q229,'المتابعة الصفية'!Q266,'المتابعة الصفية'!Q303,'المتابعة الصفية'!Q340,'المتابعة الصفية'!Q377,'المتابعة الصفية'!Q414,'المتابعة الصفية'!Q451)</f>
        <v>0</v>
      </c>
      <c r="H6" s="128">
        <f t="shared" ref="H6:H25" si="0">IF(G6&lt;=10,5-(G6*0.5),0)</f>
        <v>5</v>
      </c>
      <c r="I6" s="129" t="e">
        <f t="shared" ref="I6:I25" si="1">SUM(D6:E6)/C6</f>
        <v>#DIV/0!</v>
      </c>
    </row>
    <row r="7" spans="1:9" ht="22.5" customHeight="1">
      <c r="A7" s="90">
        <v>3</v>
      </c>
      <c r="B7" s="122" t="str">
        <f>CLEAN('البيانات الأساسية'!C9)</f>
        <v/>
      </c>
      <c r="C7" s="121">
        <f>SUM('المتابعة الصفية'!U8,'المتابعة الصفية'!U45,'المتابعة الصفية'!U82,'المتابعة الصفية'!U119,'المتابعة الصفية'!U156,'المتابعة الصفية'!U193,'المتابعة الصفية'!U230,'المتابعة الصفية'!U267,'المتابعة الصفية'!U304,'المتابعة الصفية'!U341,'المتابعة الصفية'!U378,'المتابعة الصفية'!U415,'المتابعة الصفية'!U452)</f>
        <v>0</v>
      </c>
      <c r="D7" s="121">
        <f>SUM('المتابعة الصفية'!P8,'المتابعة الصفية'!P45,'المتابعة الصفية'!P82,'المتابعة الصفية'!P119,'المتابعة الصفية'!P156,'المتابعة الصفية'!P193,'المتابعة الصفية'!P230,'المتابعة الصفية'!P267,'المتابعة الصفية'!P304,'المتابعة الصفية'!P341,'المتابعة الصفية'!P378,'المتابعة الصفية'!P415,'المتابعة الصفية'!P452)</f>
        <v>0</v>
      </c>
      <c r="E7" s="121">
        <f>SUM('المتابعة الصفية'!S8,'المتابعة الصفية'!S45,'المتابعة الصفية'!S82,'المتابعة الصفية'!S119,'المتابعة الصفية'!S156,'المتابعة الصفية'!S193,'المتابعة الصفية'!S230,'المتابعة الصفية'!S267,'المتابعة الصفية'!S304,'المتابعة الصفية'!S341,'المتابعة الصفية'!S378,'المتابعة الصفية'!S415,'المتابعة الصفية'!S452)</f>
        <v>0</v>
      </c>
      <c r="F7" s="121">
        <f>SUM('المتابعة الصفية'!R8,'المتابعة الصفية'!R45,'المتابعة الصفية'!R82,'المتابعة الصفية'!R119,'المتابعة الصفية'!R156,'المتابعة الصفية'!R193,'المتابعة الصفية'!R230,'المتابعة الصفية'!R267,'المتابعة الصفية'!R304,'المتابعة الصفية'!R341,'المتابعة الصفية'!R378,'المتابعة الصفية'!R415,'المتابعة الصفية'!R452)</f>
        <v>0</v>
      </c>
      <c r="G7" s="119">
        <f>SUM('المتابعة الصفية'!Q8,'المتابعة الصفية'!Q45,'المتابعة الصفية'!Q82,'المتابعة الصفية'!Q119,'المتابعة الصفية'!Q156,'المتابعة الصفية'!Q193,'المتابعة الصفية'!Q230,'المتابعة الصفية'!Q267,'المتابعة الصفية'!Q304,'المتابعة الصفية'!Q341,'المتابعة الصفية'!Q378,'المتابعة الصفية'!Q415,'المتابعة الصفية'!Q452)</f>
        <v>0</v>
      </c>
      <c r="H7" s="121">
        <f t="shared" si="0"/>
        <v>5</v>
      </c>
      <c r="I7" s="123" t="e">
        <f t="shared" si="1"/>
        <v>#DIV/0!</v>
      </c>
    </row>
    <row r="8" spans="1:9" ht="22.5" customHeight="1">
      <c r="A8" s="126">
        <v>4</v>
      </c>
      <c r="B8" s="127" t="str">
        <f>CLEAN('البيانات الأساسية'!C10)</f>
        <v/>
      </c>
      <c r="C8" s="128">
        <f>SUM('المتابعة الصفية'!U9,'المتابعة الصفية'!U46,'المتابعة الصفية'!U83,'المتابعة الصفية'!U120,'المتابعة الصفية'!U157,'المتابعة الصفية'!U194,'المتابعة الصفية'!U231,'المتابعة الصفية'!U268,'المتابعة الصفية'!U305,'المتابعة الصفية'!U342,'المتابعة الصفية'!U379,'المتابعة الصفية'!U416,'المتابعة الصفية'!U453)</f>
        <v>0</v>
      </c>
      <c r="D8" s="128">
        <f>SUM('المتابعة الصفية'!P9,'المتابعة الصفية'!P46,'المتابعة الصفية'!P83,'المتابعة الصفية'!P120,'المتابعة الصفية'!P157,'المتابعة الصفية'!P194,'المتابعة الصفية'!P231,'المتابعة الصفية'!P268,'المتابعة الصفية'!P305,'المتابعة الصفية'!P342,'المتابعة الصفية'!P379,'المتابعة الصفية'!P416,'المتابعة الصفية'!P453)</f>
        <v>0</v>
      </c>
      <c r="E8" s="128">
        <f>SUM('المتابعة الصفية'!S9,'المتابعة الصفية'!S46,'المتابعة الصفية'!S83,'المتابعة الصفية'!S120,'المتابعة الصفية'!S157,'المتابعة الصفية'!S194,'المتابعة الصفية'!S231,'المتابعة الصفية'!S268,'المتابعة الصفية'!S305,'المتابعة الصفية'!S342,'المتابعة الصفية'!S379,'المتابعة الصفية'!S416,'المتابعة الصفية'!S453)</f>
        <v>0</v>
      </c>
      <c r="F8" s="128">
        <f>SUM('المتابعة الصفية'!R9,'المتابعة الصفية'!R46,'المتابعة الصفية'!R83,'المتابعة الصفية'!R120,'المتابعة الصفية'!R157,'المتابعة الصفية'!R194,'المتابعة الصفية'!R231,'المتابعة الصفية'!R268,'المتابعة الصفية'!R305,'المتابعة الصفية'!R342,'المتابعة الصفية'!R379,'المتابعة الصفية'!R416,'المتابعة الصفية'!R453)</f>
        <v>0</v>
      </c>
      <c r="G8" s="118">
        <f>SUM('المتابعة الصفية'!Q9,'المتابعة الصفية'!Q46,'المتابعة الصفية'!Q83,'المتابعة الصفية'!Q120,'المتابعة الصفية'!Q157,'المتابعة الصفية'!Q194,'المتابعة الصفية'!Q231,'المتابعة الصفية'!Q268,'المتابعة الصفية'!Q305,'المتابعة الصفية'!Q342,'المتابعة الصفية'!Q379,'المتابعة الصفية'!Q416,'المتابعة الصفية'!Q453)</f>
        <v>0</v>
      </c>
      <c r="H8" s="128">
        <f t="shared" si="0"/>
        <v>5</v>
      </c>
      <c r="I8" s="129" t="e">
        <f t="shared" si="1"/>
        <v>#DIV/0!</v>
      </c>
    </row>
    <row r="9" spans="1:9" ht="22.5" customHeight="1">
      <c r="A9" s="90">
        <v>5</v>
      </c>
      <c r="B9" s="122" t="str">
        <f>CLEAN('البيانات الأساسية'!C11)</f>
        <v/>
      </c>
      <c r="C9" s="121">
        <f>SUM('المتابعة الصفية'!U10,'المتابعة الصفية'!U47,'المتابعة الصفية'!U84,'المتابعة الصفية'!U121,'المتابعة الصفية'!U158,'المتابعة الصفية'!U195,'المتابعة الصفية'!U232,'المتابعة الصفية'!U269,'المتابعة الصفية'!U306,'المتابعة الصفية'!U343,'المتابعة الصفية'!U380,'المتابعة الصفية'!U417,'المتابعة الصفية'!U454)</f>
        <v>0</v>
      </c>
      <c r="D9" s="121">
        <f>SUM('المتابعة الصفية'!P10,'المتابعة الصفية'!P47,'المتابعة الصفية'!P84,'المتابعة الصفية'!P121,'المتابعة الصفية'!P158,'المتابعة الصفية'!P195,'المتابعة الصفية'!P232,'المتابعة الصفية'!P269,'المتابعة الصفية'!P306,'المتابعة الصفية'!P343,'المتابعة الصفية'!P380,'المتابعة الصفية'!P417,'المتابعة الصفية'!P454)</f>
        <v>0</v>
      </c>
      <c r="E9" s="121">
        <f>SUM('المتابعة الصفية'!S10,'المتابعة الصفية'!S47,'المتابعة الصفية'!S84,'المتابعة الصفية'!S121,'المتابعة الصفية'!S158,'المتابعة الصفية'!S195,'المتابعة الصفية'!S232,'المتابعة الصفية'!S269,'المتابعة الصفية'!S306,'المتابعة الصفية'!S343,'المتابعة الصفية'!S380,'المتابعة الصفية'!S417,'المتابعة الصفية'!S454)</f>
        <v>0</v>
      </c>
      <c r="F9" s="121">
        <f>SUM('المتابعة الصفية'!R10,'المتابعة الصفية'!R47,'المتابعة الصفية'!R84,'المتابعة الصفية'!R121,'المتابعة الصفية'!R158,'المتابعة الصفية'!R195,'المتابعة الصفية'!R232,'المتابعة الصفية'!R269,'المتابعة الصفية'!R306,'المتابعة الصفية'!R343,'المتابعة الصفية'!R380,'المتابعة الصفية'!R417,'المتابعة الصفية'!R454)</f>
        <v>0</v>
      </c>
      <c r="G9" s="119">
        <f>SUM('المتابعة الصفية'!Q10,'المتابعة الصفية'!Q47,'المتابعة الصفية'!Q84,'المتابعة الصفية'!Q121,'المتابعة الصفية'!Q158,'المتابعة الصفية'!Q195,'المتابعة الصفية'!Q232,'المتابعة الصفية'!Q269,'المتابعة الصفية'!Q306,'المتابعة الصفية'!Q343,'المتابعة الصفية'!Q380,'المتابعة الصفية'!Q417,'المتابعة الصفية'!Q454)</f>
        <v>0</v>
      </c>
      <c r="H9" s="121">
        <f t="shared" si="0"/>
        <v>5</v>
      </c>
      <c r="I9" s="123" t="e">
        <f t="shared" si="1"/>
        <v>#DIV/0!</v>
      </c>
    </row>
    <row r="10" spans="1:9" ht="22.5" customHeight="1">
      <c r="A10" s="126">
        <v>6</v>
      </c>
      <c r="B10" s="127" t="str">
        <f>CLEAN('البيانات الأساسية'!C12)</f>
        <v/>
      </c>
      <c r="C10" s="128">
        <f>SUM('المتابعة الصفية'!U11,'المتابعة الصفية'!U48,'المتابعة الصفية'!U85,'المتابعة الصفية'!U122,'المتابعة الصفية'!U159,'المتابعة الصفية'!U196,'المتابعة الصفية'!U233,'المتابعة الصفية'!U270,'المتابعة الصفية'!U307,'المتابعة الصفية'!U344,'المتابعة الصفية'!U381,'المتابعة الصفية'!U418,'المتابعة الصفية'!U455)</f>
        <v>0</v>
      </c>
      <c r="D10" s="128">
        <f>SUM('المتابعة الصفية'!P11,'المتابعة الصفية'!P48,'المتابعة الصفية'!P85,'المتابعة الصفية'!P122,'المتابعة الصفية'!P159,'المتابعة الصفية'!P196,'المتابعة الصفية'!P233,'المتابعة الصفية'!P270,'المتابعة الصفية'!P307,'المتابعة الصفية'!P344,'المتابعة الصفية'!P381,'المتابعة الصفية'!P418,'المتابعة الصفية'!P455)</f>
        <v>0</v>
      </c>
      <c r="E10" s="128">
        <f>SUM('المتابعة الصفية'!S11,'المتابعة الصفية'!S48,'المتابعة الصفية'!S85,'المتابعة الصفية'!S122,'المتابعة الصفية'!S159,'المتابعة الصفية'!S196,'المتابعة الصفية'!S233,'المتابعة الصفية'!S270,'المتابعة الصفية'!S307,'المتابعة الصفية'!S344,'المتابعة الصفية'!S381,'المتابعة الصفية'!S418,'المتابعة الصفية'!S455)</f>
        <v>0</v>
      </c>
      <c r="F10" s="128">
        <f>SUM('المتابعة الصفية'!R11,'المتابعة الصفية'!R48,'المتابعة الصفية'!R85,'المتابعة الصفية'!R122,'المتابعة الصفية'!R159,'المتابعة الصفية'!R196,'المتابعة الصفية'!R233,'المتابعة الصفية'!R270,'المتابعة الصفية'!R307,'المتابعة الصفية'!R344,'المتابعة الصفية'!R381,'المتابعة الصفية'!R418,'المتابعة الصفية'!R455)</f>
        <v>0</v>
      </c>
      <c r="G10" s="118">
        <f>SUM('المتابعة الصفية'!Q11,'المتابعة الصفية'!Q48,'المتابعة الصفية'!Q85,'المتابعة الصفية'!Q122,'المتابعة الصفية'!Q159,'المتابعة الصفية'!Q196,'المتابعة الصفية'!Q233,'المتابعة الصفية'!Q270,'المتابعة الصفية'!Q307,'المتابعة الصفية'!Q344,'المتابعة الصفية'!Q381,'المتابعة الصفية'!Q418,'المتابعة الصفية'!Q455)</f>
        <v>0</v>
      </c>
      <c r="H10" s="128">
        <f t="shared" si="0"/>
        <v>5</v>
      </c>
      <c r="I10" s="129" t="e">
        <f t="shared" si="1"/>
        <v>#DIV/0!</v>
      </c>
    </row>
    <row r="11" spans="1:9" ht="22.5" customHeight="1">
      <c r="A11" s="90">
        <v>7</v>
      </c>
      <c r="B11" s="122" t="str">
        <f>CLEAN('البيانات الأساسية'!C13)</f>
        <v/>
      </c>
      <c r="C11" s="121">
        <f>SUM('المتابعة الصفية'!U12,'المتابعة الصفية'!U49,'المتابعة الصفية'!U86,'المتابعة الصفية'!U123,'المتابعة الصفية'!U160,'المتابعة الصفية'!U197,'المتابعة الصفية'!U234,'المتابعة الصفية'!U271,'المتابعة الصفية'!U308,'المتابعة الصفية'!U345,'المتابعة الصفية'!U382,'المتابعة الصفية'!U419,'المتابعة الصفية'!U456)</f>
        <v>0</v>
      </c>
      <c r="D11" s="121">
        <f>SUM('المتابعة الصفية'!P12,'المتابعة الصفية'!P49,'المتابعة الصفية'!P86,'المتابعة الصفية'!P123,'المتابعة الصفية'!P160,'المتابعة الصفية'!P197,'المتابعة الصفية'!P234,'المتابعة الصفية'!P271,'المتابعة الصفية'!P308,'المتابعة الصفية'!P345,'المتابعة الصفية'!P382,'المتابعة الصفية'!P419,'المتابعة الصفية'!P456)</f>
        <v>0</v>
      </c>
      <c r="E11" s="121">
        <f>SUM('المتابعة الصفية'!S12,'المتابعة الصفية'!S49,'المتابعة الصفية'!S86,'المتابعة الصفية'!S123,'المتابعة الصفية'!S160,'المتابعة الصفية'!S197,'المتابعة الصفية'!S234,'المتابعة الصفية'!S271,'المتابعة الصفية'!S308,'المتابعة الصفية'!S345,'المتابعة الصفية'!S382,'المتابعة الصفية'!S419,'المتابعة الصفية'!S456)</f>
        <v>0</v>
      </c>
      <c r="F11" s="121">
        <f>SUM('المتابعة الصفية'!R12,'المتابعة الصفية'!R49,'المتابعة الصفية'!R86,'المتابعة الصفية'!R123,'المتابعة الصفية'!R160,'المتابعة الصفية'!R197,'المتابعة الصفية'!R234,'المتابعة الصفية'!R271,'المتابعة الصفية'!R308,'المتابعة الصفية'!R345,'المتابعة الصفية'!R382,'المتابعة الصفية'!R419,'المتابعة الصفية'!R456)</f>
        <v>0</v>
      </c>
      <c r="G11" s="119">
        <f>SUM('المتابعة الصفية'!Q12,'المتابعة الصفية'!Q49,'المتابعة الصفية'!Q86,'المتابعة الصفية'!Q123,'المتابعة الصفية'!Q160,'المتابعة الصفية'!Q197,'المتابعة الصفية'!Q234,'المتابعة الصفية'!Q271,'المتابعة الصفية'!Q308,'المتابعة الصفية'!Q345,'المتابعة الصفية'!Q382,'المتابعة الصفية'!Q419,'المتابعة الصفية'!Q456)</f>
        <v>0</v>
      </c>
      <c r="H11" s="121">
        <f t="shared" si="0"/>
        <v>5</v>
      </c>
      <c r="I11" s="123" t="e">
        <f t="shared" si="1"/>
        <v>#DIV/0!</v>
      </c>
    </row>
    <row r="12" spans="1:9" ht="22.5" customHeight="1">
      <c r="A12" s="126">
        <v>8</v>
      </c>
      <c r="B12" s="127" t="str">
        <f>CLEAN('البيانات الأساسية'!C14)</f>
        <v/>
      </c>
      <c r="C12" s="128">
        <f>SUM('المتابعة الصفية'!U13,'المتابعة الصفية'!U50,'المتابعة الصفية'!U87,'المتابعة الصفية'!U124,'المتابعة الصفية'!U161,'المتابعة الصفية'!U198,'المتابعة الصفية'!U235,'المتابعة الصفية'!U272,'المتابعة الصفية'!U309,'المتابعة الصفية'!U346,'المتابعة الصفية'!U383,'المتابعة الصفية'!U420,'المتابعة الصفية'!U457)</f>
        <v>0</v>
      </c>
      <c r="D12" s="128">
        <f>SUM('المتابعة الصفية'!P13,'المتابعة الصفية'!P50,'المتابعة الصفية'!P87,'المتابعة الصفية'!P124,'المتابعة الصفية'!P161,'المتابعة الصفية'!P198,'المتابعة الصفية'!P235,'المتابعة الصفية'!P272,'المتابعة الصفية'!P309,'المتابعة الصفية'!P346,'المتابعة الصفية'!P383,'المتابعة الصفية'!P420,'المتابعة الصفية'!P457)</f>
        <v>0</v>
      </c>
      <c r="E12" s="128">
        <f>SUM('المتابعة الصفية'!S13,'المتابعة الصفية'!S50,'المتابعة الصفية'!S87,'المتابعة الصفية'!S124,'المتابعة الصفية'!S161,'المتابعة الصفية'!S198,'المتابعة الصفية'!S235,'المتابعة الصفية'!S272,'المتابعة الصفية'!S309,'المتابعة الصفية'!S346,'المتابعة الصفية'!S383,'المتابعة الصفية'!S420,'المتابعة الصفية'!S457)</f>
        <v>0</v>
      </c>
      <c r="F12" s="128">
        <f>SUM('المتابعة الصفية'!R13,'المتابعة الصفية'!R50,'المتابعة الصفية'!R87,'المتابعة الصفية'!R124,'المتابعة الصفية'!R161,'المتابعة الصفية'!R198,'المتابعة الصفية'!R235,'المتابعة الصفية'!R272,'المتابعة الصفية'!R309,'المتابعة الصفية'!R346,'المتابعة الصفية'!R383,'المتابعة الصفية'!R420,'المتابعة الصفية'!R457)</f>
        <v>0</v>
      </c>
      <c r="G12" s="118">
        <f>SUM('المتابعة الصفية'!Q13,'المتابعة الصفية'!Q50,'المتابعة الصفية'!Q87,'المتابعة الصفية'!Q124,'المتابعة الصفية'!Q161,'المتابعة الصفية'!Q198,'المتابعة الصفية'!Q235,'المتابعة الصفية'!Q272,'المتابعة الصفية'!Q309,'المتابعة الصفية'!Q346,'المتابعة الصفية'!Q383,'المتابعة الصفية'!Q420,'المتابعة الصفية'!Q457)</f>
        <v>0</v>
      </c>
      <c r="H12" s="128">
        <f t="shared" si="0"/>
        <v>5</v>
      </c>
      <c r="I12" s="129" t="e">
        <f t="shared" si="1"/>
        <v>#DIV/0!</v>
      </c>
    </row>
    <row r="13" spans="1:9" ht="22.5" customHeight="1">
      <c r="A13" s="90">
        <v>9</v>
      </c>
      <c r="B13" s="122" t="str">
        <f>CLEAN('البيانات الأساسية'!C15)</f>
        <v/>
      </c>
      <c r="C13" s="121">
        <f>SUM('المتابعة الصفية'!U14,'المتابعة الصفية'!U51,'المتابعة الصفية'!U88,'المتابعة الصفية'!U125,'المتابعة الصفية'!U162,'المتابعة الصفية'!U199,'المتابعة الصفية'!U236,'المتابعة الصفية'!U273,'المتابعة الصفية'!U310,'المتابعة الصفية'!U347,'المتابعة الصفية'!U384,'المتابعة الصفية'!U421,'المتابعة الصفية'!U458)</f>
        <v>0</v>
      </c>
      <c r="D13" s="121">
        <f>SUM('المتابعة الصفية'!P14,'المتابعة الصفية'!P51,'المتابعة الصفية'!P88,'المتابعة الصفية'!P125,'المتابعة الصفية'!P162,'المتابعة الصفية'!P199,'المتابعة الصفية'!P236,'المتابعة الصفية'!P273,'المتابعة الصفية'!P310,'المتابعة الصفية'!P347,'المتابعة الصفية'!P384,'المتابعة الصفية'!P421,'المتابعة الصفية'!P458)</f>
        <v>0</v>
      </c>
      <c r="E13" s="121">
        <f>SUM('المتابعة الصفية'!S14,'المتابعة الصفية'!S51,'المتابعة الصفية'!S88,'المتابعة الصفية'!S125,'المتابعة الصفية'!S162,'المتابعة الصفية'!S199,'المتابعة الصفية'!S236,'المتابعة الصفية'!S273,'المتابعة الصفية'!S310,'المتابعة الصفية'!S347,'المتابعة الصفية'!S384,'المتابعة الصفية'!S421,'المتابعة الصفية'!S458)</f>
        <v>0</v>
      </c>
      <c r="F13" s="121">
        <f>SUM('المتابعة الصفية'!R14,'المتابعة الصفية'!R51,'المتابعة الصفية'!R88,'المتابعة الصفية'!R125,'المتابعة الصفية'!R162,'المتابعة الصفية'!R199,'المتابعة الصفية'!R236,'المتابعة الصفية'!R273,'المتابعة الصفية'!R310,'المتابعة الصفية'!R347,'المتابعة الصفية'!R384,'المتابعة الصفية'!R421,'المتابعة الصفية'!R458)</f>
        <v>0</v>
      </c>
      <c r="G13" s="119">
        <f>SUM('المتابعة الصفية'!Q14,'المتابعة الصفية'!Q51,'المتابعة الصفية'!Q88,'المتابعة الصفية'!Q125,'المتابعة الصفية'!Q162,'المتابعة الصفية'!Q199,'المتابعة الصفية'!Q236,'المتابعة الصفية'!Q273,'المتابعة الصفية'!Q310,'المتابعة الصفية'!Q347,'المتابعة الصفية'!Q384,'المتابعة الصفية'!Q421,'المتابعة الصفية'!Q458)</f>
        <v>0</v>
      </c>
      <c r="H13" s="121">
        <f t="shared" si="0"/>
        <v>5</v>
      </c>
      <c r="I13" s="123" t="e">
        <f t="shared" si="1"/>
        <v>#DIV/0!</v>
      </c>
    </row>
    <row r="14" spans="1:9" ht="22.5" customHeight="1">
      <c r="A14" s="126">
        <v>10</v>
      </c>
      <c r="B14" s="127" t="str">
        <f>CLEAN('البيانات الأساسية'!C16)</f>
        <v/>
      </c>
      <c r="C14" s="128">
        <f>SUM('المتابعة الصفية'!U15,'المتابعة الصفية'!U52,'المتابعة الصفية'!U89,'المتابعة الصفية'!U126,'المتابعة الصفية'!U163,'المتابعة الصفية'!U200,'المتابعة الصفية'!U237,'المتابعة الصفية'!U274,'المتابعة الصفية'!U311,'المتابعة الصفية'!U348,'المتابعة الصفية'!U385,'المتابعة الصفية'!U422,'المتابعة الصفية'!U459)</f>
        <v>0</v>
      </c>
      <c r="D14" s="128">
        <f>SUM('المتابعة الصفية'!P15,'المتابعة الصفية'!P52,'المتابعة الصفية'!P89,'المتابعة الصفية'!P126,'المتابعة الصفية'!P163,'المتابعة الصفية'!P200,'المتابعة الصفية'!P237,'المتابعة الصفية'!P274,'المتابعة الصفية'!P311,'المتابعة الصفية'!P348,'المتابعة الصفية'!P385,'المتابعة الصفية'!P422,'المتابعة الصفية'!P459)</f>
        <v>0</v>
      </c>
      <c r="E14" s="128">
        <f>SUM('المتابعة الصفية'!S15,'المتابعة الصفية'!S52,'المتابعة الصفية'!S89,'المتابعة الصفية'!S126,'المتابعة الصفية'!S163,'المتابعة الصفية'!S200,'المتابعة الصفية'!S237,'المتابعة الصفية'!S274,'المتابعة الصفية'!S311,'المتابعة الصفية'!S348,'المتابعة الصفية'!S385,'المتابعة الصفية'!S422,'المتابعة الصفية'!S459)</f>
        <v>0</v>
      </c>
      <c r="F14" s="128">
        <f>SUM('المتابعة الصفية'!R15,'المتابعة الصفية'!R52,'المتابعة الصفية'!R89,'المتابعة الصفية'!R126,'المتابعة الصفية'!R163,'المتابعة الصفية'!R200,'المتابعة الصفية'!R237,'المتابعة الصفية'!R274,'المتابعة الصفية'!R311,'المتابعة الصفية'!R348,'المتابعة الصفية'!R385,'المتابعة الصفية'!R422,'المتابعة الصفية'!R459)</f>
        <v>0</v>
      </c>
      <c r="G14" s="118">
        <f>SUM('المتابعة الصفية'!Q15,'المتابعة الصفية'!Q52,'المتابعة الصفية'!Q89,'المتابعة الصفية'!Q126,'المتابعة الصفية'!Q163,'المتابعة الصفية'!Q200,'المتابعة الصفية'!Q237,'المتابعة الصفية'!Q274,'المتابعة الصفية'!Q311,'المتابعة الصفية'!Q348,'المتابعة الصفية'!Q385,'المتابعة الصفية'!Q422,'المتابعة الصفية'!Q459)</f>
        <v>0</v>
      </c>
      <c r="H14" s="128">
        <f t="shared" si="0"/>
        <v>5</v>
      </c>
      <c r="I14" s="129" t="e">
        <f t="shared" si="1"/>
        <v>#DIV/0!</v>
      </c>
    </row>
    <row r="15" spans="1:9" ht="22.5" customHeight="1">
      <c r="A15" s="90">
        <v>11</v>
      </c>
      <c r="B15" s="122" t="str">
        <f>CLEAN('البيانات الأساسية'!C17)</f>
        <v/>
      </c>
      <c r="C15" s="121">
        <f>SUM('المتابعة الصفية'!U16,'المتابعة الصفية'!U53,'المتابعة الصفية'!U90,'المتابعة الصفية'!U127,'المتابعة الصفية'!U164,'المتابعة الصفية'!U201,'المتابعة الصفية'!U238,'المتابعة الصفية'!U275,'المتابعة الصفية'!U312,'المتابعة الصفية'!U349,'المتابعة الصفية'!U386,'المتابعة الصفية'!U423,'المتابعة الصفية'!U460)</f>
        <v>0</v>
      </c>
      <c r="D15" s="121">
        <f>SUM('المتابعة الصفية'!P16,'المتابعة الصفية'!P53,'المتابعة الصفية'!P90,'المتابعة الصفية'!P127,'المتابعة الصفية'!P164,'المتابعة الصفية'!P201,'المتابعة الصفية'!P238,'المتابعة الصفية'!P275,'المتابعة الصفية'!P312,'المتابعة الصفية'!P349,'المتابعة الصفية'!P386,'المتابعة الصفية'!P423,'المتابعة الصفية'!P460)</f>
        <v>0</v>
      </c>
      <c r="E15" s="121">
        <f>SUM('المتابعة الصفية'!S16,'المتابعة الصفية'!S53,'المتابعة الصفية'!S90,'المتابعة الصفية'!S127,'المتابعة الصفية'!S164,'المتابعة الصفية'!S201,'المتابعة الصفية'!S238,'المتابعة الصفية'!S275,'المتابعة الصفية'!S312,'المتابعة الصفية'!S349,'المتابعة الصفية'!S386,'المتابعة الصفية'!S423,'المتابعة الصفية'!S460)</f>
        <v>0</v>
      </c>
      <c r="F15" s="121">
        <f>SUM('المتابعة الصفية'!R16,'المتابعة الصفية'!R53,'المتابعة الصفية'!R90,'المتابعة الصفية'!R127,'المتابعة الصفية'!R164,'المتابعة الصفية'!R201,'المتابعة الصفية'!R238,'المتابعة الصفية'!R275,'المتابعة الصفية'!R312,'المتابعة الصفية'!R349,'المتابعة الصفية'!R386,'المتابعة الصفية'!R423,'المتابعة الصفية'!R460)</f>
        <v>0</v>
      </c>
      <c r="G15" s="119">
        <f>SUM('المتابعة الصفية'!Q16,'المتابعة الصفية'!Q53,'المتابعة الصفية'!Q90,'المتابعة الصفية'!Q127,'المتابعة الصفية'!Q164,'المتابعة الصفية'!Q201,'المتابعة الصفية'!Q238,'المتابعة الصفية'!Q275,'المتابعة الصفية'!Q312,'المتابعة الصفية'!Q349,'المتابعة الصفية'!Q386,'المتابعة الصفية'!Q423,'المتابعة الصفية'!Q460)</f>
        <v>0</v>
      </c>
      <c r="H15" s="121">
        <f t="shared" si="0"/>
        <v>5</v>
      </c>
      <c r="I15" s="123" t="e">
        <f t="shared" si="1"/>
        <v>#DIV/0!</v>
      </c>
    </row>
    <row r="16" spans="1:9" ht="22.5" customHeight="1">
      <c r="A16" s="126">
        <v>12</v>
      </c>
      <c r="B16" s="127" t="str">
        <f>CLEAN('البيانات الأساسية'!C18)</f>
        <v/>
      </c>
      <c r="C16" s="128">
        <f>SUM('المتابعة الصفية'!U17,'المتابعة الصفية'!U54,'المتابعة الصفية'!U91,'المتابعة الصفية'!U128,'المتابعة الصفية'!U165,'المتابعة الصفية'!U202,'المتابعة الصفية'!U239,'المتابعة الصفية'!U276,'المتابعة الصفية'!U313,'المتابعة الصفية'!U350,'المتابعة الصفية'!U387,'المتابعة الصفية'!U424,'المتابعة الصفية'!U461)</f>
        <v>0</v>
      </c>
      <c r="D16" s="128">
        <f>SUM('المتابعة الصفية'!P17,'المتابعة الصفية'!P54,'المتابعة الصفية'!P91,'المتابعة الصفية'!P128,'المتابعة الصفية'!P165,'المتابعة الصفية'!P202,'المتابعة الصفية'!P239,'المتابعة الصفية'!P276,'المتابعة الصفية'!P313,'المتابعة الصفية'!P350,'المتابعة الصفية'!P387,'المتابعة الصفية'!P424,'المتابعة الصفية'!P461)</f>
        <v>0</v>
      </c>
      <c r="E16" s="128">
        <f>SUM('المتابعة الصفية'!S17,'المتابعة الصفية'!S54,'المتابعة الصفية'!S91,'المتابعة الصفية'!S128,'المتابعة الصفية'!S165,'المتابعة الصفية'!S202,'المتابعة الصفية'!S239,'المتابعة الصفية'!S276,'المتابعة الصفية'!S313,'المتابعة الصفية'!S350,'المتابعة الصفية'!S387,'المتابعة الصفية'!S424,'المتابعة الصفية'!S461)</f>
        <v>0</v>
      </c>
      <c r="F16" s="128">
        <f>SUM('المتابعة الصفية'!R17,'المتابعة الصفية'!R54,'المتابعة الصفية'!R91,'المتابعة الصفية'!R128,'المتابعة الصفية'!R165,'المتابعة الصفية'!R202,'المتابعة الصفية'!R239,'المتابعة الصفية'!R276,'المتابعة الصفية'!R313,'المتابعة الصفية'!R350,'المتابعة الصفية'!R387,'المتابعة الصفية'!R424,'المتابعة الصفية'!R461)</f>
        <v>0</v>
      </c>
      <c r="G16" s="118">
        <f>SUM('المتابعة الصفية'!Q17,'المتابعة الصفية'!Q54,'المتابعة الصفية'!Q91,'المتابعة الصفية'!Q128,'المتابعة الصفية'!Q165,'المتابعة الصفية'!Q202,'المتابعة الصفية'!Q239,'المتابعة الصفية'!Q276,'المتابعة الصفية'!Q313,'المتابعة الصفية'!Q350,'المتابعة الصفية'!Q387,'المتابعة الصفية'!Q424,'المتابعة الصفية'!Q461)</f>
        <v>0</v>
      </c>
      <c r="H16" s="128">
        <f t="shared" si="0"/>
        <v>5</v>
      </c>
      <c r="I16" s="129" t="e">
        <f t="shared" si="1"/>
        <v>#DIV/0!</v>
      </c>
    </row>
    <row r="17" spans="1:9" ht="22.5" customHeight="1">
      <c r="A17" s="90">
        <v>13</v>
      </c>
      <c r="B17" s="122" t="str">
        <f>CLEAN('البيانات الأساسية'!C19)</f>
        <v/>
      </c>
      <c r="C17" s="121">
        <f>SUM('المتابعة الصفية'!U18,'المتابعة الصفية'!U55,'المتابعة الصفية'!U92,'المتابعة الصفية'!U129,'المتابعة الصفية'!U166,'المتابعة الصفية'!U203,'المتابعة الصفية'!U240,'المتابعة الصفية'!U277,'المتابعة الصفية'!U314,'المتابعة الصفية'!U351,'المتابعة الصفية'!U388,'المتابعة الصفية'!U425,'المتابعة الصفية'!U462)</f>
        <v>0</v>
      </c>
      <c r="D17" s="121">
        <f>SUM('المتابعة الصفية'!P18,'المتابعة الصفية'!P55,'المتابعة الصفية'!P92,'المتابعة الصفية'!P129,'المتابعة الصفية'!P166,'المتابعة الصفية'!P203,'المتابعة الصفية'!P240,'المتابعة الصفية'!P277,'المتابعة الصفية'!P314,'المتابعة الصفية'!P351,'المتابعة الصفية'!P388,'المتابعة الصفية'!P425,'المتابعة الصفية'!P462)</f>
        <v>0</v>
      </c>
      <c r="E17" s="121">
        <f>SUM('المتابعة الصفية'!S18,'المتابعة الصفية'!S55,'المتابعة الصفية'!S92,'المتابعة الصفية'!S129,'المتابعة الصفية'!S166,'المتابعة الصفية'!S203,'المتابعة الصفية'!S240,'المتابعة الصفية'!S277,'المتابعة الصفية'!S314,'المتابعة الصفية'!S351,'المتابعة الصفية'!S388,'المتابعة الصفية'!S425,'المتابعة الصفية'!S462)</f>
        <v>0</v>
      </c>
      <c r="F17" s="121">
        <f>SUM('المتابعة الصفية'!R18,'المتابعة الصفية'!R55,'المتابعة الصفية'!R92,'المتابعة الصفية'!R129,'المتابعة الصفية'!R166,'المتابعة الصفية'!R203,'المتابعة الصفية'!R240,'المتابعة الصفية'!R277,'المتابعة الصفية'!R314,'المتابعة الصفية'!R351,'المتابعة الصفية'!R388,'المتابعة الصفية'!R425,'المتابعة الصفية'!R462)</f>
        <v>0</v>
      </c>
      <c r="G17" s="119">
        <f>SUM('المتابعة الصفية'!Q18,'المتابعة الصفية'!Q55,'المتابعة الصفية'!Q92,'المتابعة الصفية'!Q129,'المتابعة الصفية'!Q166,'المتابعة الصفية'!Q203,'المتابعة الصفية'!Q240,'المتابعة الصفية'!Q277,'المتابعة الصفية'!Q314,'المتابعة الصفية'!Q351,'المتابعة الصفية'!Q388,'المتابعة الصفية'!Q425,'المتابعة الصفية'!Q462)</f>
        <v>0</v>
      </c>
      <c r="H17" s="121">
        <f t="shared" si="0"/>
        <v>5</v>
      </c>
      <c r="I17" s="123" t="e">
        <f t="shared" si="1"/>
        <v>#DIV/0!</v>
      </c>
    </row>
    <row r="18" spans="1:9" ht="22.5" customHeight="1">
      <c r="A18" s="126">
        <v>14</v>
      </c>
      <c r="B18" s="127" t="str">
        <f>CLEAN('البيانات الأساسية'!C20)</f>
        <v/>
      </c>
      <c r="C18" s="128">
        <f>SUM('المتابعة الصفية'!U19,'المتابعة الصفية'!U56,'المتابعة الصفية'!U93,'المتابعة الصفية'!U130,'المتابعة الصفية'!U167,'المتابعة الصفية'!U204,'المتابعة الصفية'!U241,'المتابعة الصفية'!U278,'المتابعة الصفية'!U315,'المتابعة الصفية'!U352,'المتابعة الصفية'!U389,'المتابعة الصفية'!U426,'المتابعة الصفية'!U463)</f>
        <v>0</v>
      </c>
      <c r="D18" s="128">
        <f>SUM('المتابعة الصفية'!P19,'المتابعة الصفية'!P56,'المتابعة الصفية'!P93,'المتابعة الصفية'!P130,'المتابعة الصفية'!P167,'المتابعة الصفية'!P204,'المتابعة الصفية'!P241,'المتابعة الصفية'!P278,'المتابعة الصفية'!P315,'المتابعة الصفية'!P352,'المتابعة الصفية'!P389,'المتابعة الصفية'!P426,'المتابعة الصفية'!P463)</f>
        <v>0</v>
      </c>
      <c r="E18" s="128">
        <f>SUM('المتابعة الصفية'!S19,'المتابعة الصفية'!S56,'المتابعة الصفية'!S93,'المتابعة الصفية'!S130,'المتابعة الصفية'!S167,'المتابعة الصفية'!S204,'المتابعة الصفية'!S241,'المتابعة الصفية'!S278,'المتابعة الصفية'!S315,'المتابعة الصفية'!S352,'المتابعة الصفية'!S389,'المتابعة الصفية'!S426,'المتابعة الصفية'!S463)</f>
        <v>0</v>
      </c>
      <c r="F18" s="128">
        <f>SUM('المتابعة الصفية'!R19,'المتابعة الصفية'!R56,'المتابعة الصفية'!R93,'المتابعة الصفية'!R130,'المتابعة الصفية'!R167,'المتابعة الصفية'!R204,'المتابعة الصفية'!R241,'المتابعة الصفية'!R278,'المتابعة الصفية'!R315,'المتابعة الصفية'!R352,'المتابعة الصفية'!R389,'المتابعة الصفية'!R426,'المتابعة الصفية'!R463)</f>
        <v>0</v>
      </c>
      <c r="G18" s="118">
        <f>SUM('المتابعة الصفية'!Q19,'المتابعة الصفية'!Q56,'المتابعة الصفية'!Q93,'المتابعة الصفية'!Q130,'المتابعة الصفية'!Q167,'المتابعة الصفية'!Q204,'المتابعة الصفية'!Q241,'المتابعة الصفية'!Q278,'المتابعة الصفية'!Q315,'المتابعة الصفية'!Q352,'المتابعة الصفية'!Q389,'المتابعة الصفية'!Q426,'المتابعة الصفية'!Q463)</f>
        <v>0</v>
      </c>
      <c r="H18" s="128">
        <f t="shared" si="0"/>
        <v>5</v>
      </c>
      <c r="I18" s="129" t="e">
        <f t="shared" si="1"/>
        <v>#DIV/0!</v>
      </c>
    </row>
    <row r="19" spans="1:9" ht="22.5" customHeight="1">
      <c r="A19" s="90">
        <v>15</v>
      </c>
      <c r="B19" s="122" t="str">
        <f>CLEAN('البيانات الأساسية'!C21)</f>
        <v/>
      </c>
      <c r="C19" s="121">
        <f>SUM('المتابعة الصفية'!U20,'المتابعة الصفية'!U57,'المتابعة الصفية'!U94,'المتابعة الصفية'!U131,'المتابعة الصفية'!U168,'المتابعة الصفية'!U205,'المتابعة الصفية'!U242,'المتابعة الصفية'!U279,'المتابعة الصفية'!U316,'المتابعة الصفية'!U353,'المتابعة الصفية'!U390,'المتابعة الصفية'!U427,'المتابعة الصفية'!U464)</f>
        <v>0</v>
      </c>
      <c r="D19" s="121">
        <f>SUM('المتابعة الصفية'!P20,'المتابعة الصفية'!P57,'المتابعة الصفية'!P94,'المتابعة الصفية'!P131,'المتابعة الصفية'!P168,'المتابعة الصفية'!P205,'المتابعة الصفية'!P242,'المتابعة الصفية'!P279,'المتابعة الصفية'!P316,'المتابعة الصفية'!P353,'المتابعة الصفية'!P390,'المتابعة الصفية'!P427,'المتابعة الصفية'!P464)</f>
        <v>0</v>
      </c>
      <c r="E19" s="121">
        <f>SUM('المتابعة الصفية'!S20,'المتابعة الصفية'!S57,'المتابعة الصفية'!S94,'المتابعة الصفية'!S131,'المتابعة الصفية'!S168,'المتابعة الصفية'!S205,'المتابعة الصفية'!S242,'المتابعة الصفية'!S279,'المتابعة الصفية'!S316,'المتابعة الصفية'!S353,'المتابعة الصفية'!S390,'المتابعة الصفية'!S427,'المتابعة الصفية'!S464)</f>
        <v>0</v>
      </c>
      <c r="F19" s="121">
        <f>SUM('المتابعة الصفية'!R20,'المتابعة الصفية'!R57,'المتابعة الصفية'!R94,'المتابعة الصفية'!R131,'المتابعة الصفية'!R168,'المتابعة الصفية'!R205,'المتابعة الصفية'!R242,'المتابعة الصفية'!R279,'المتابعة الصفية'!R316,'المتابعة الصفية'!R353,'المتابعة الصفية'!R390,'المتابعة الصفية'!R427,'المتابعة الصفية'!R464)</f>
        <v>0</v>
      </c>
      <c r="G19" s="119">
        <f>SUM('المتابعة الصفية'!Q20,'المتابعة الصفية'!Q57,'المتابعة الصفية'!Q94,'المتابعة الصفية'!Q131,'المتابعة الصفية'!Q168,'المتابعة الصفية'!Q205,'المتابعة الصفية'!Q242,'المتابعة الصفية'!Q279,'المتابعة الصفية'!Q316,'المتابعة الصفية'!Q353,'المتابعة الصفية'!Q390,'المتابعة الصفية'!Q427,'المتابعة الصفية'!Q464)</f>
        <v>0</v>
      </c>
      <c r="H19" s="121">
        <f t="shared" si="0"/>
        <v>5</v>
      </c>
      <c r="I19" s="123" t="e">
        <f t="shared" si="1"/>
        <v>#DIV/0!</v>
      </c>
    </row>
    <row r="20" spans="1:9" ht="22.5" customHeight="1">
      <c r="A20" s="126">
        <v>16</v>
      </c>
      <c r="B20" s="127" t="str">
        <f>CLEAN('البيانات الأساسية'!C22)</f>
        <v/>
      </c>
      <c r="C20" s="128">
        <f>SUM('المتابعة الصفية'!U21,'المتابعة الصفية'!U58,'المتابعة الصفية'!U95,'المتابعة الصفية'!U132,'المتابعة الصفية'!U169,'المتابعة الصفية'!U206,'المتابعة الصفية'!U243,'المتابعة الصفية'!U280,'المتابعة الصفية'!U317,'المتابعة الصفية'!U354,'المتابعة الصفية'!U391,'المتابعة الصفية'!U428,'المتابعة الصفية'!U465)</f>
        <v>0</v>
      </c>
      <c r="D20" s="128">
        <f>SUM('المتابعة الصفية'!P21,'المتابعة الصفية'!P58,'المتابعة الصفية'!P95,'المتابعة الصفية'!P132,'المتابعة الصفية'!P169,'المتابعة الصفية'!P206,'المتابعة الصفية'!P243,'المتابعة الصفية'!P280,'المتابعة الصفية'!P317,'المتابعة الصفية'!P354,'المتابعة الصفية'!P391,'المتابعة الصفية'!P428,'المتابعة الصفية'!P465)</f>
        <v>0</v>
      </c>
      <c r="E20" s="128">
        <f>SUM('المتابعة الصفية'!S21,'المتابعة الصفية'!S58,'المتابعة الصفية'!S95,'المتابعة الصفية'!S132,'المتابعة الصفية'!S169,'المتابعة الصفية'!S206,'المتابعة الصفية'!S243,'المتابعة الصفية'!S280,'المتابعة الصفية'!S317,'المتابعة الصفية'!S354,'المتابعة الصفية'!S391,'المتابعة الصفية'!S428,'المتابعة الصفية'!S465)</f>
        <v>0</v>
      </c>
      <c r="F20" s="128">
        <f>SUM('المتابعة الصفية'!R21,'المتابعة الصفية'!R58,'المتابعة الصفية'!R95,'المتابعة الصفية'!R132,'المتابعة الصفية'!R169,'المتابعة الصفية'!R206,'المتابعة الصفية'!R243,'المتابعة الصفية'!R280,'المتابعة الصفية'!R317,'المتابعة الصفية'!R354,'المتابعة الصفية'!R391,'المتابعة الصفية'!R428,'المتابعة الصفية'!R465)</f>
        <v>0</v>
      </c>
      <c r="G20" s="118">
        <f>SUM('المتابعة الصفية'!Q21,'المتابعة الصفية'!Q58,'المتابعة الصفية'!Q95,'المتابعة الصفية'!Q132,'المتابعة الصفية'!Q169,'المتابعة الصفية'!Q206,'المتابعة الصفية'!Q243,'المتابعة الصفية'!Q280,'المتابعة الصفية'!Q317,'المتابعة الصفية'!Q354,'المتابعة الصفية'!Q391,'المتابعة الصفية'!Q428,'المتابعة الصفية'!Q465)</f>
        <v>0</v>
      </c>
      <c r="H20" s="128">
        <f t="shared" si="0"/>
        <v>5</v>
      </c>
      <c r="I20" s="129" t="e">
        <f t="shared" si="1"/>
        <v>#DIV/0!</v>
      </c>
    </row>
    <row r="21" spans="1:9" ht="22.5" customHeight="1">
      <c r="A21" s="90">
        <v>17</v>
      </c>
      <c r="B21" s="122" t="str">
        <f>CLEAN('البيانات الأساسية'!C23)</f>
        <v/>
      </c>
      <c r="C21" s="121">
        <f>SUM('المتابعة الصفية'!U22,'المتابعة الصفية'!U59,'المتابعة الصفية'!U96,'المتابعة الصفية'!U133,'المتابعة الصفية'!U170,'المتابعة الصفية'!U207,'المتابعة الصفية'!U244,'المتابعة الصفية'!U281,'المتابعة الصفية'!U318,'المتابعة الصفية'!U355,'المتابعة الصفية'!U392,'المتابعة الصفية'!U429,'المتابعة الصفية'!U466)</f>
        <v>0</v>
      </c>
      <c r="D21" s="121">
        <f>SUM('المتابعة الصفية'!P22,'المتابعة الصفية'!P59,'المتابعة الصفية'!P96,'المتابعة الصفية'!P133,'المتابعة الصفية'!P170,'المتابعة الصفية'!P207,'المتابعة الصفية'!P244,'المتابعة الصفية'!P281,'المتابعة الصفية'!P318,'المتابعة الصفية'!P355,'المتابعة الصفية'!P392,'المتابعة الصفية'!P429,'المتابعة الصفية'!P466)</f>
        <v>0</v>
      </c>
      <c r="E21" s="121">
        <f>SUM('المتابعة الصفية'!S22,'المتابعة الصفية'!S59,'المتابعة الصفية'!S96,'المتابعة الصفية'!S133,'المتابعة الصفية'!S170,'المتابعة الصفية'!S207,'المتابعة الصفية'!S244,'المتابعة الصفية'!S281,'المتابعة الصفية'!S318,'المتابعة الصفية'!S355,'المتابعة الصفية'!S392,'المتابعة الصفية'!S429,'المتابعة الصفية'!S466)</f>
        <v>0</v>
      </c>
      <c r="F21" s="121">
        <f>SUM('المتابعة الصفية'!R22,'المتابعة الصفية'!R59,'المتابعة الصفية'!R96,'المتابعة الصفية'!R133,'المتابعة الصفية'!R170,'المتابعة الصفية'!R207,'المتابعة الصفية'!R244,'المتابعة الصفية'!R281,'المتابعة الصفية'!R318,'المتابعة الصفية'!R355,'المتابعة الصفية'!R392,'المتابعة الصفية'!R429,'المتابعة الصفية'!R466)</f>
        <v>0</v>
      </c>
      <c r="G21" s="119">
        <f>SUM('المتابعة الصفية'!Q22,'المتابعة الصفية'!Q59,'المتابعة الصفية'!Q96,'المتابعة الصفية'!Q133,'المتابعة الصفية'!Q170,'المتابعة الصفية'!Q207,'المتابعة الصفية'!Q244,'المتابعة الصفية'!Q281,'المتابعة الصفية'!Q318,'المتابعة الصفية'!Q355,'المتابعة الصفية'!Q392,'المتابعة الصفية'!Q429,'المتابعة الصفية'!Q466)</f>
        <v>0</v>
      </c>
      <c r="H21" s="121">
        <f t="shared" si="0"/>
        <v>5</v>
      </c>
      <c r="I21" s="123" t="e">
        <f t="shared" si="1"/>
        <v>#DIV/0!</v>
      </c>
    </row>
    <row r="22" spans="1:9" ht="22.5" customHeight="1">
      <c r="A22" s="126">
        <v>18</v>
      </c>
      <c r="B22" s="127" t="str">
        <f>CLEAN('البيانات الأساسية'!C24)</f>
        <v/>
      </c>
      <c r="C22" s="128">
        <f>SUM('المتابعة الصفية'!U23,'المتابعة الصفية'!U60,'المتابعة الصفية'!U97,'المتابعة الصفية'!U134,'المتابعة الصفية'!U171,'المتابعة الصفية'!U208,'المتابعة الصفية'!U245,'المتابعة الصفية'!U282,'المتابعة الصفية'!U319,'المتابعة الصفية'!U356,'المتابعة الصفية'!U393,'المتابعة الصفية'!U430,'المتابعة الصفية'!U467)</f>
        <v>0</v>
      </c>
      <c r="D22" s="128">
        <f>SUM('المتابعة الصفية'!P23,'المتابعة الصفية'!P60,'المتابعة الصفية'!P97,'المتابعة الصفية'!P134,'المتابعة الصفية'!P171,'المتابعة الصفية'!P208,'المتابعة الصفية'!P245,'المتابعة الصفية'!P282,'المتابعة الصفية'!P319,'المتابعة الصفية'!P356,'المتابعة الصفية'!P393,'المتابعة الصفية'!P430,'المتابعة الصفية'!P467)</f>
        <v>0</v>
      </c>
      <c r="E22" s="128">
        <f>SUM('المتابعة الصفية'!S23,'المتابعة الصفية'!S60,'المتابعة الصفية'!S97,'المتابعة الصفية'!S134,'المتابعة الصفية'!S171,'المتابعة الصفية'!S208,'المتابعة الصفية'!S245,'المتابعة الصفية'!S282,'المتابعة الصفية'!S319,'المتابعة الصفية'!S356,'المتابعة الصفية'!S393,'المتابعة الصفية'!S430,'المتابعة الصفية'!S467)</f>
        <v>0</v>
      </c>
      <c r="F22" s="128">
        <f>SUM('المتابعة الصفية'!R23,'المتابعة الصفية'!R60,'المتابعة الصفية'!R97,'المتابعة الصفية'!R134,'المتابعة الصفية'!R171,'المتابعة الصفية'!R208,'المتابعة الصفية'!R245,'المتابعة الصفية'!R282,'المتابعة الصفية'!R319,'المتابعة الصفية'!R356,'المتابعة الصفية'!R393,'المتابعة الصفية'!R430,'المتابعة الصفية'!R467)</f>
        <v>0</v>
      </c>
      <c r="G22" s="118">
        <f>SUM('المتابعة الصفية'!Q23,'المتابعة الصفية'!Q60,'المتابعة الصفية'!Q97,'المتابعة الصفية'!Q134,'المتابعة الصفية'!Q171,'المتابعة الصفية'!Q208,'المتابعة الصفية'!Q245,'المتابعة الصفية'!Q282,'المتابعة الصفية'!Q319,'المتابعة الصفية'!Q356,'المتابعة الصفية'!Q393,'المتابعة الصفية'!Q430,'المتابعة الصفية'!Q467)</f>
        <v>0</v>
      </c>
      <c r="H22" s="128">
        <f t="shared" si="0"/>
        <v>5</v>
      </c>
      <c r="I22" s="129" t="e">
        <f t="shared" si="1"/>
        <v>#DIV/0!</v>
      </c>
    </row>
    <row r="23" spans="1:9" ht="22.5" customHeight="1">
      <c r="A23" s="90">
        <v>19</v>
      </c>
      <c r="B23" s="122" t="str">
        <f>CLEAN('البيانات الأساسية'!C25)</f>
        <v/>
      </c>
      <c r="C23" s="121">
        <f>SUM('المتابعة الصفية'!U24,'المتابعة الصفية'!U61,'المتابعة الصفية'!U98,'المتابعة الصفية'!U135,'المتابعة الصفية'!U172,'المتابعة الصفية'!U209,'المتابعة الصفية'!U246,'المتابعة الصفية'!U283,'المتابعة الصفية'!U320,'المتابعة الصفية'!U357,'المتابعة الصفية'!U394,'المتابعة الصفية'!U431,'المتابعة الصفية'!U468)</f>
        <v>0</v>
      </c>
      <c r="D23" s="121">
        <f>SUM('المتابعة الصفية'!P24,'المتابعة الصفية'!P61,'المتابعة الصفية'!P98,'المتابعة الصفية'!P135,'المتابعة الصفية'!P172,'المتابعة الصفية'!P209,'المتابعة الصفية'!P246,'المتابعة الصفية'!P283,'المتابعة الصفية'!P320,'المتابعة الصفية'!P357,'المتابعة الصفية'!P394,'المتابعة الصفية'!P431,'المتابعة الصفية'!P468)</f>
        <v>0</v>
      </c>
      <c r="E23" s="121">
        <f>SUM('المتابعة الصفية'!S24,'المتابعة الصفية'!S61,'المتابعة الصفية'!S98,'المتابعة الصفية'!S135,'المتابعة الصفية'!S172,'المتابعة الصفية'!S209,'المتابعة الصفية'!S246,'المتابعة الصفية'!S283,'المتابعة الصفية'!S320,'المتابعة الصفية'!S357,'المتابعة الصفية'!S394,'المتابعة الصفية'!S431,'المتابعة الصفية'!S468)</f>
        <v>0</v>
      </c>
      <c r="F23" s="121">
        <f>SUM('المتابعة الصفية'!R24,'المتابعة الصفية'!R61,'المتابعة الصفية'!R98,'المتابعة الصفية'!R135,'المتابعة الصفية'!R172,'المتابعة الصفية'!R209,'المتابعة الصفية'!R246,'المتابعة الصفية'!R283,'المتابعة الصفية'!R320,'المتابعة الصفية'!R357,'المتابعة الصفية'!R394,'المتابعة الصفية'!R431,'المتابعة الصفية'!R468)</f>
        <v>0</v>
      </c>
      <c r="G23" s="119">
        <f>SUM('المتابعة الصفية'!Q24,'المتابعة الصفية'!Q61,'المتابعة الصفية'!Q98,'المتابعة الصفية'!Q135,'المتابعة الصفية'!Q172,'المتابعة الصفية'!Q209,'المتابعة الصفية'!Q246,'المتابعة الصفية'!Q283,'المتابعة الصفية'!Q320,'المتابعة الصفية'!Q357,'المتابعة الصفية'!Q394,'المتابعة الصفية'!Q431,'المتابعة الصفية'!Q468)</f>
        <v>0</v>
      </c>
      <c r="H23" s="121">
        <f t="shared" si="0"/>
        <v>5</v>
      </c>
      <c r="I23" s="123" t="e">
        <f t="shared" si="1"/>
        <v>#DIV/0!</v>
      </c>
    </row>
    <row r="24" spans="1:9" ht="22.5" customHeight="1">
      <c r="A24" s="126">
        <v>20</v>
      </c>
      <c r="B24" s="127" t="str">
        <f>CLEAN('البيانات الأساسية'!C26)</f>
        <v/>
      </c>
      <c r="C24" s="128">
        <f>SUM('المتابعة الصفية'!U25,'المتابعة الصفية'!U62,'المتابعة الصفية'!U99,'المتابعة الصفية'!U136,'المتابعة الصفية'!U173,'المتابعة الصفية'!U210,'المتابعة الصفية'!U247,'المتابعة الصفية'!U284,'المتابعة الصفية'!U321,'المتابعة الصفية'!U358,'المتابعة الصفية'!U395,'المتابعة الصفية'!U432,'المتابعة الصفية'!U469)</f>
        <v>0</v>
      </c>
      <c r="D24" s="128">
        <f>SUM('المتابعة الصفية'!P25,'المتابعة الصفية'!P62,'المتابعة الصفية'!P99,'المتابعة الصفية'!P136,'المتابعة الصفية'!P173,'المتابعة الصفية'!P210,'المتابعة الصفية'!P247,'المتابعة الصفية'!P284,'المتابعة الصفية'!P321,'المتابعة الصفية'!P358,'المتابعة الصفية'!P395,'المتابعة الصفية'!P432,'المتابعة الصفية'!P469)</f>
        <v>0</v>
      </c>
      <c r="E24" s="128">
        <f>SUM('المتابعة الصفية'!S25,'المتابعة الصفية'!S62,'المتابعة الصفية'!S99,'المتابعة الصفية'!S136,'المتابعة الصفية'!S173,'المتابعة الصفية'!S210,'المتابعة الصفية'!S247,'المتابعة الصفية'!S284,'المتابعة الصفية'!S321,'المتابعة الصفية'!S358,'المتابعة الصفية'!S395,'المتابعة الصفية'!S432,'المتابعة الصفية'!S469)</f>
        <v>0</v>
      </c>
      <c r="F24" s="128">
        <f>SUM('المتابعة الصفية'!R25,'المتابعة الصفية'!R62,'المتابعة الصفية'!R99,'المتابعة الصفية'!R136,'المتابعة الصفية'!R173,'المتابعة الصفية'!R210,'المتابعة الصفية'!R247,'المتابعة الصفية'!R284,'المتابعة الصفية'!R321,'المتابعة الصفية'!R358,'المتابعة الصفية'!R395,'المتابعة الصفية'!R432,'المتابعة الصفية'!R469)</f>
        <v>0</v>
      </c>
      <c r="G24" s="118">
        <f>SUM('المتابعة الصفية'!Q25,'المتابعة الصفية'!Q62,'المتابعة الصفية'!Q99,'المتابعة الصفية'!Q136,'المتابعة الصفية'!Q173,'المتابعة الصفية'!Q210,'المتابعة الصفية'!Q247,'المتابعة الصفية'!Q284,'المتابعة الصفية'!Q321,'المتابعة الصفية'!Q358,'المتابعة الصفية'!Q395,'المتابعة الصفية'!Q432,'المتابعة الصفية'!Q469)</f>
        <v>0</v>
      </c>
      <c r="H24" s="128">
        <f t="shared" si="0"/>
        <v>5</v>
      </c>
      <c r="I24" s="129" t="e">
        <f t="shared" si="1"/>
        <v>#DIV/0!</v>
      </c>
    </row>
    <row r="25" spans="1:9" ht="22.5" customHeight="1">
      <c r="A25" s="90">
        <v>21</v>
      </c>
      <c r="B25" s="122" t="str">
        <f>CLEAN('البيانات الأساسية'!C27)</f>
        <v/>
      </c>
      <c r="C25" s="121">
        <f>SUM('المتابعة الصفية'!U26,'المتابعة الصفية'!U63,'المتابعة الصفية'!U100,'المتابعة الصفية'!U137,'المتابعة الصفية'!U174,'المتابعة الصفية'!U211,'المتابعة الصفية'!U248,'المتابعة الصفية'!U285,'المتابعة الصفية'!U322,'المتابعة الصفية'!U359,'المتابعة الصفية'!U396,'المتابعة الصفية'!U433,'المتابعة الصفية'!U470)</f>
        <v>0</v>
      </c>
      <c r="D25" s="121">
        <f>SUM('المتابعة الصفية'!P26,'المتابعة الصفية'!P63,'المتابعة الصفية'!P100,'المتابعة الصفية'!P137,'المتابعة الصفية'!P174,'المتابعة الصفية'!P211,'المتابعة الصفية'!P248,'المتابعة الصفية'!P285,'المتابعة الصفية'!P322,'المتابعة الصفية'!P359,'المتابعة الصفية'!P396,'المتابعة الصفية'!P433,'المتابعة الصفية'!P470)</f>
        <v>0</v>
      </c>
      <c r="E25" s="121">
        <f>SUM('المتابعة الصفية'!S26,'المتابعة الصفية'!S63,'المتابعة الصفية'!S100,'المتابعة الصفية'!S137,'المتابعة الصفية'!S174,'المتابعة الصفية'!S211,'المتابعة الصفية'!S248,'المتابعة الصفية'!S285,'المتابعة الصفية'!S322,'المتابعة الصفية'!S359,'المتابعة الصفية'!S396,'المتابعة الصفية'!S433,'المتابعة الصفية'!S470)</f>
        <v>0</v>
      </c>
      <c r="F25" s="121">
        <f>SUM('المتابعة الصفية'!R26,'المتابعة الصفية'!R63,'المتابعة الصفية'!R100,'المتابعة الصفية'!R137,'المتابعة الصفية'!R174,'المتابعة الصفية'!R211,'المتابعة الصفية'!R248,'المتابعة الصفية'!R285,'المتابعة الصفية'!R322,'المتابعة الصفية'!R359,'المتابعة الصفية'!R396,'المتابعة الصفية'!R433,'المتابعة الصفية'!R470)</f>
        <v>0</v>
      </c>
      <c r="G25" s="119">
        <f>SUM('المتابعة الصفية'!Q26,'المتابعة الصفية'!Q63,'المتابعة الصفية'!Q100,'المتابعة الصفية'!Q137,'المتابعة الصفية'!Q174,'المتابعة الصفية'!Q211,'المتابعة الصفية'!Q248,'المتابعة الصفية'!Q285,'المتابعة الصفية'!Q322,'المتابعة الصفية'!Q359,'المتابعة الصفية'!Q396,'المتابعة الصفية'!Q433,'المتابعة الصفية'!Q470)</f>
        <v>0</v>
      </c>
      <c r="H25" s="121">
        <f t="shared" si="0"/>
        <v>5</v>
      </c>
      <c r="I25" s="123" t="e">
        <f t="shared" si="1"/>
        <v>#DIV/0!</v>
      </c>
    </row>
    <row r="26" spans="1:9" ht="22.5" customHeight="1">
      <c r="A26" s="126">
        <v>22</v>
      </c>
      <c r="B26" s="127" t="str">
        <f>CLEAN('البيانات الأساسية'!C28)</f>
        <v/>
      </c>
      <c r="C26" s="128">
        <f>SUM('المتابعة الصفية'!U27,'المتابعة الصفية'!U64,'المتابعة الصفية'!U101,'المتابعة الصفية'!U138,'المتابعة الصفية'!U175,'المتابعة الصفية'!U212,'المتابعة الصفية'!U249,'المتابعة الصفية'!U286,'المتابعة الصفية'!U323,'المتابعة الصفية'!U360,'المتابعة الصفية'!U397,'المتابعة الصفية'!U434,'المتابعة الصفية'!U471)</f>
        <v>0</v>
      </c>
      <c r="D26" s="128">
        <f>SUM('المتابعة الصفية'!P27,'المتابعة الصفية'!P64,'المتابعة الصفية'!P101,'المتابعة الصفية'!P138,'المتابعة الصفية'!P175,'المتابعة الصفية'!P212,'المتابعة الصفية'!P249,'المتابعة الصفية'!P286,'المتابعة الصفية'!P323,'المتابعة الصفية'!P360,'المتابعة الصفية'!P397,'المتابعة الصفية'!P434,'المتابعة الصفية'!P471)</f>
        <v>0</v>
      </c>
      <c r="E26" s="128">
        <f>SUM('المتابعة الصفية'!S27,'المتابعة الصفية'!S64,'المتابعة الصفية'!S101,'المتابعة الصفية'!S138,'المتابعة الصفية'!S175,'المتابعة الصفية'!S212,'المتابعة الصفية'!S249,'المتابعة الصفية'!S286,'المتابعة الصفية'!S323,'المتابعة الصفية'!S360,'المتابعة الصفية'!S397,'المتابعة الصفية'!S434,'المتابعة الصفية'!S471)</f>
        <v>0</v>
      </c>
      <c r="F26" s="128">
        <f>SUM('المتابعة الصفية'!R27,'المتابعة الصفية'!R64,'المتابعة الصفية'!R101,'المتابعة الصفية'!R138,'المتابعة الصفية'!R175,'المتابعة الصفية'!R212,'المتابعة الصفية'!R249,'المتابعة الصفية'!R286,'المتابعة الصفية'!R323,'المتابعة الصفية'!R360,'المتابعة الصفية'!R397,'المتابعة الصفية'!R434,'المتابعة الصفية'!R471)</f>
        <v>0</v>
      </c>
      <c r="G26" s="118">
        <f>SUM('المتابعة الصفية'!Q27,'المتابعة الصفية'!Q64,'المتابعة الصفية'!Q101,'المتابعة الصفية'!Q138,'المتابعة الصفية'!Q175,'المتابعة الصفية'!Q212,'المتابعة الصفية'!Q249,'المتابعة الصفية'!Q286,'المتابعة الصفية'!Q323,'المتابعة الصفية'!Q360,'المتابعة الصفية'!Q397,'المتابعة الصفية'!Q434,'المتابعة الصفية'!Q471)</f>
        <v>0</v>
      </c>
      <c r="H26" s="128">
        <f t="shared" ref="H26:H29" si="2">IF(G26&lt;=10,5-(G26*0.5),0)</f>
        <v>5</v>
      </c>
      <c r="I26" s="129" t="e">
        <f t="shared" ref="I26:I29" si="3">SUM(D26:E26)/C26</f>
        <v>#DIV/0!</v>
      </c>
    </row>
    <row r="27" spans="1:9" ht="22.5" customHeight="1">
      <c r="A27" s="90">
        <v>23</v>
      </c>
      <c r="B27" s="122" t="str">
        <f>CLEAN('البيانات الأساسية'!C29)</f>
        <v/>
      </c>
      <c r="C27" s="121">
        <f>SUM('المتابعة الصفية'!U28,'المتابعة الصفية'!U65,'المتابعة الصفية'!U102,'المتابعة الصفية'!U139,'المتابعة الصفية'!U176,'المتابعة الصفية'!U213,'المتابعة الصفية'!U250,'المتابعة الصفية'!U287,'المتابعة الصفية'!U324,'المتابعة الصفية'!U361,'المتابعة الصفية'!U398,'المتابعة الصفية'!U435,'المتابعة الصفية'!U472)</f>
        <v>0</v>
      </c>
      <c r="D27" s="121">
        <f>SUM('المتابعة الصفية'!P28,'المتابعة الصفية'!P65,'المتابعة الصفية'!P102,'المتابعة الصفية'!P139,'المتابعة الصفية'!P176,'المتابعة الصفية'!P213,'المتابعة الصفية'!P250,'المتابعة الصفية'!P287,'المتابعة الصفية'!P324,'المتابعة الصفية'!P361,'المتابعة الصفية'!P398,'المتابعة الصفية'!P435,'المتابعة الصفية'!P472)</f>
        <v>0</v>
      </c>
      <c r="E27" s="121">
        <f>SUM('المتابعة الصفية'!S28,'المتابعة الصفية'!S65,'المتابعة الصفية'!S102,'المتابعة الصفية'!S139,'المتابعة الصفية'!S176,'المتابعة الصفية'!S213,'المتابعة الصفية'!S250,'المتابعة الصفية'!S287,'المتابعة الصفية'!S324,'المتابعة الصفية'!S361,'المتابعة الصفية'!S398,'المتابعة الصفية'!S435,'المتابعة الصفية'!S472)</f>
        <v>0</v>
      </c>
      <c r="F27" s="121">
        <f>SUM('المتابعة الصفية'!R28,'المتابعة الصفية'!R65,'المتابعة الصفية'!R102,'المتابعة الصفية'!R139,'المتابعة الصفية'!R176,'المتابعة الصفية'!R213,'المتابعة الصفية'!R250,'المتابعة الصفية'!R287,'المتابعة الصفية'!R324,'المتابعة الصفية'!R361,'المتابعة الصفية'!R398,'المتابعة الصفية'!R435,'المتابعة الصفية'!R472)</f>
        <v>0</v>
      </c>
      <c r="G27" s="119">
        <f>SUM('المتابعة الصفية'!Q28,'المتابعة الصفية'!Q65,'المتابعة الصفية'!Q102,'المتابعة الصفية'!Q139,'المتابعة الصفية'!Q176,'المتابعة الصفية'!Q213,'المتابعة الصفية'!Q250,'المتابعة الصفية'!Q287,'المتابعة الصفية'!Q324,'المتابعة الصفية'!Q361,'المتابعة الصفية'!Q398,'المتابعة الصفية'!Q435,'المتابعة الصفية'!Q472)</f>
        <v>0</v>
      </c>
      <c r="H27" s="121">
        <f t="shared" si="2"/>
        <v>5</v>
      </c>
      <c r="I27" s="123" t="e">
        <f t="shared" si="3"/>
        <v>#DIV/0!</v>
      </c>
    </row>
    <row r="28" spans="1:9" ht="22.5" customHeight="1">
      <c r="A28" s="126">
        <v>24</v>
      </c>
      <c r="B28" s="127" t="str">
        <f>CLEAN('البيانات الأساسية'!C30)</f>
        <v/>
      </c>
      <c r="C28" s="128">
        <f>SUM('المتابعة الصفية'!U29,'المتابعة الصفية'!U66,'المتابعة الصفية'!U103,'المتابعة الصفية'!U140,'المتابعة الصفية'!U177,'المتابعة الصفية'!U214,'المتابعة الصفية'!U251,'المتابعة الصفية'!U288,'المتابعة الصفية'!U325,'المتابعة الصفية'!U362,'المتابعة الصفية'!U399,'المتابعة الصفية'!U436,'المتابعة الصفية'!U473)</f>
        <v>0</v>
      </c>
      <c r="D28" s="128">
        <f>SUM('المتابعة الصفية'!P29,'المتابعة الصفية'!P66,'المتابعة الصفية'!P103,'المتابعة الصفية'!P140,'المتابعة الصفية'!P177,'المتابعة الصفية'!P214,'المتابعة الصفية'!P251,'المتابعة الصفية'!P288,'المتابعة الصفية'!P325,'المتابعة الصفية'!P362,'المتابعة الصفية'!P399,'المتابعة الصفية'!P436,'المتابعة الصفية'!P473)</f>
        <v>0</v>
      </c>
      <c r="E28" s="128">
        <f>SUM('المتابعة الصفية'!S29,'المتابعة الصفية'!S66,'المتابعة الصفية'!S103,'المتابعة الصفية'!S140,'المتابعة الصفية'!S177,'المتابعة الصفية'!S214,'المتابعة الصفية'!S251,'المتابعة الصفية'!S288,'المتابعة الصفية'!S325,'المتابعة الصفية'!S362,'المتابعة الصفية'!S399,'المتابعة الصفية'!S436,'المتابعة الصفية'!S473)</f>
        <v>0</v>
      </c>
      <c r="F28" s="128">
        <f>SUM('المتابعة الصفية'!R29,'المتابعة الصفية'!R66,'المتابعة الصفية'!R103,'المتابعة الصفية'!R140,'المتابعة الصفية'!R177,'المتابعة الصفية'!R214,'المتابعة الصفية'!R251,'المتابعة الصفية'!R288,'المتابعة الصفية'!R325,'المتابعة الصفية'!R362,'المتابعة الصفية'!R399,'المتابعة الصفية'!R436,'المتابعة الصفية'!R473)</f>
        <v>0</v>
      </c>
      <c r="G28" s="118">
        <f>SUM('المتابعة الصفية'!Q29,'المتابعة الصفية'!Q66,'المتابعة الصفية'!Q103,'المتابعة الصفية'!Q140,'المتابعة الصفية'!Q177,'المتابعة الصفية'!Q214,'المتابعة الصفية'!Q251,'المتابعة الصفية'!Q288,'المتابعة الصفية'!Q325,'المتابعة الصفية'!Q362,'المتابعة الصفية'!Q399,'المتابعة الصفية'!Q436,'المتابعة الصفية'!Q473)</f>
        <v>0</v>
      </c>
      <c r="H28" s="128">
        <f t="shared" si="2"/>
        <v>5</v>
      </c>
      <c r="I28" s="129" t="e">
        <f t="shared" si="3"/>
        <v>#DIV/0!</v>
      </c>
    </row>
    <row r="29" spans="1:9" ht="22.5" customHeight="1">
      <c r="A29" s="90">
        <v>25</v>
      </c>
      <c r="B29" s="122" t="str">
        <f>CLEAN('البيانات الأساسية'!C31)</f>
        <v/>
      </c>
      <c r="C29" s="121">
        <f>SUM('المتابعة الصفية'!U30,'المتابعة الصفية'!U67,'المتابعة الصفية'!U104,'المتابعة الصفية'!U141,'المتابعة الصفية'!U178,'المتابعة الصفية'!U215,'المتابعة الصفية'!U252,'المتابعة الصفية'!U289,'المتابعة الصفية'!U326,'المتابعة الصفية'!U363,'المتابعة الصفية'!U400,'المتابعة الصفية'!U437,'المتابعة الصفية'!U474)</f>
        <v>0</v>
      </c>
      <c r="D29" s="121">
        <f>SUM('المتابعة الصفية'!P30,'المتابعة الصفية'!P67,'المتابعة الصفية'!P104,'المتابعة الصفية'!P141,'المتابعة الصفية'!P178,'المتابعة الصفية'!P215,'المتابعة الصفية'!P252,'المتابعة الصفية'!P289,'المتابعة الصفية'!P326,'المتابعة الصفية'!P363,'المتابعة الصفية'!P400,'المتابعة الصفية'!P437,'المتابعة الصفية'!P474)</f>
        <v>0</v>
      </c>
      <c r="E29" s="121">
        <f>SUM('المتابعة الصفية'!S30,'المتابعة الصفية'!S67,'المتابعة الصفية'!S104,'المتابعة الصفية'!S141,'المتابعة الصفية'!S178,'المتابعة الصفية'!S215,'المتابعة الصفية'!S252,'المتابعة الصفية'!S289,'المتابعة الصفية'!S326,'المتابعة الصفية'!S363,'المتابعة الصفية'!S400,'المتابعة الصفية'!S437,'المتابعة الصفية'!S474)</f>
        <v>0</v>
      </c>
      <c r="F29" s="121">
        <f>SUM('المتابعة الصفية'!R30,'المتابعة الصفية'!R67,'المتابعة الصفية'!R104,'المتابعة الصفية'!R141,'المتابعة الصفية'!R178,'المتابعة الصفية'!R215,'المتابعة الصفية'!R252,'المتابعة الصفية'!R289,'المتابعة الصفية'!R326,'المتابعة الصفية'!R363,'المتابعة الصفية'!R400,'المتابعة الصفية'!R437,'المتابعة الصفية'!R474)</f>
        <v>0</v>
      </c>
      <c r="G29" s="119">
        <f>SUM('المتابعة الصفية'!Q30,'المتابعة الصفية'!Q67,'المتابعة الصفية'!Q104,'المتابعة الصفية'!Q141,'المتابعة الصفية'!Q178,'المتابعة الصفية'!Q215,'المتابعة الصفية'!Q252,'المتابعة الصفية'!Q289,'المتابعة الصفية'!Q326,'المتابعة الصفية'!Q363,'المتابعة الصفية'!Q400,'المتابعة الصفية'!Q437,'المتابعة الصفية'!Q474)</f>
        <v>0</v>
      </c>
      <c r="H29" s="121">
        <f t="shared" si="2"/>
        <v>5</v>
      </c>
      <c r="I29" s="123" t="e">
        <f t="shared" si="3"/>
        <v>#DIV/0!</v>
      </c>
    </row>
  </sheetData>
  <sheetProtection password="CE28" sheet="1" objects="1" scenarios="1" selectLockedCells="1"/>
  <mergeCells count="9">
    <mergeCell ref="A1:C1"/>
    <mergeCell ref="D1:E1"/>
    <mergeCell ref="F1:G1"/>
    <mergeCell ref="H1:I1"/>
    <mergeCell ref="A3:A4"/>
    <mergeCell ref="B3:B4"/>
    <mergeCell ref="C3:G3"/>
    <mergeCell ref="H3:H4"/>
    <mergeCell ref="I3:I4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2:O31"/>
  <sheetViews>
    <sheetView showGridLines="0" rightToLeft="1" topLeftCell="A19" zoomScale="120" zoomScaleNormal="120" workbookViewId="0">
      <selection activeCell="F31" sqref="F31"/>
    </sheetView>
  </sheetViews>
  <sheetFormatPr defaultRowHeight="18.75" customHeight="1"/>
  <cols>
    <col min="1" max="1" width="4.875" style="19" customWidth="1"/>
    <col min="2" max="2" width="0.625" style="17" customWidth="1"/>
    <col min="3" max="3" width="22.5" style="17" customWidth="1"/>
    <col min="4" max="4" width="0.625" style="17" customWidth="1"/>
    <col min="5" max="5" width="7.5" style="17" customWidth="1"/>
    <col min="6" max="6" width="7.625" style="17" customWidth="1"/>
    <col min="7" max="7" width="8.5" style="17" customWidth="1"/>
    <col min="8" max="9" width="7" style="17" customWidth="1"/>
    <col min="10" max="10" width="7.75" style="17" customWidth="1"/>
    <col min="11" max="11" width="0.75" style="17" customWidth="1"/>
    <col min="12" max="16384" width="9" style="17"/>
  </cols>
  <sheetData>
    <row r="2" spans="1:15" ht="22.5" customHeight="1" thickBot="1">
      <c r="A2" s="263" t="s">
        <v>69</v>
      </c>
      <c r="B2" s="263"/>
      <c r="C2" s="263"/>
      <c r="D2" s="65"/>
      <c r="E2" s="318" t="str">
        <f>CLEAN('البيانات الأساسية'!C4)</f>
        <v>2ث 1</v>
      </c>
      <c r="F2" s="318"/>
      <c r="G2" s="81" t="s">
        <v>71</v>
      </c>
      <c r="H2" s="318" t="str">
        <f>CLEAN('البيانات الأساسية'!C2)</f>
        <v>الفيزياء2</v>
      </c>
      <c r="I2" s="318"/>
      <c r="J2" s="81" t="s">
        <v>72</v>
      </c>
      <c r="K2" s="318" t="s">
        <v>70</v>
      </c>
      <c r="L2" s="318"/>
      <c r="N2" s="56"/>
      <c r="O2" s="14"/>
    </row>
    <row r="3" spans="1:15" ht="10.5" customHeight="1"/>
    <row r="4" spans="1:15" ht="86.25" customHeight="1">
      <c r="A4" s="320" t="s">
        <v>14</v>
      </c>
      <c r="B4" s="79"/>
      <c r="C4" s="319" t="s">
        <v>7</v>
      </c>
      <c r="D4" s="80"/>
      <c r="E4" s="132" t="s">
        <v>36</v>
      </c>
      <c r="F4" s="132" t="s">
        <v>37</v>
      </c>
      <c r="G4" s="132" t="s">
        <v>38</v>
      </c>
      <c r="H4" s="132" t="s">
        <v>12</v>
      </c>
      <c r="I4" s="132" t="s">
        <v>39</v>
      </c>
      <c r="J4" s="132" t="s">
        <v>40</v>
      </c>
      <c r="K4" s="134"/>
      <c r="L4" s="133" t="s">
        <v>47</v>
      </c>
      <c r="M4" s="20"/>
    </row>
    <row r="5" spans="1:15" ht="18.75" customHeight="1">
      <c r="A5" s="320"/>
      <c r="B5" s="79"/>
      <c r="C5" s="319"/>
      <c r="D5" s="80"/>
      <c r="E5" s="200">
        <v>5</v>
      </c>
      <c r="F5" s="200">
        <v>5</v>
      </c>
      <c r="G5" s="200">
        <v>5</v>
      </c>
      <c r="H5" s="200">
        <v>5</v>
      </c>
      <c r="I5" s="200">
        <v>15</v>
      </c>
      <c r="J5" s="200">
        <v>10</v>
      </c>
      <c r="K5" s="203"/>
      <c r="L5" s="200">
        <v>45</v>
      </c>
    </row>
    <row r="6" spans="1:15" ht="3" customHeight="1"/>
    <row r="7" spans="1:15" ht="18.75" customHeight="1">
      <c r="A7" s="131">
        <v>1</v>
      </c>
      <c r="B7" s="16"/>
      <c r="C7" s="82" t="str">
        <f>CLEAN('البيانات الأساسية'!C7)</f>
        <v/>
      </c>
      <c r="D7" s="18"/>
      <c r="E7" s="22" t="e">
        <f>'المتابعة الصفية'!AM191</f>
        <v>#DIV/0!</v>
      </c>
      <c r="F7" s="22">
        <f>'متابعة التقارير والبحوث'!N6</f>
        <v>0</v>
      </c>
      <c r="G7" s="22" t="e">
        <f>SUM('المتابعة الصفية'!M6,'المتابعة الصفية'!M43,'المتابعة الصفية'!M80,'المتابعة الصفية'!M117,'المتابعة الصفية'!M154,'المتابعة الصفية'!M191)/'المتابعة الصفية'!AO191*5</f>
        <v>#DIV/0!</v>
      </c>
      <c r="H7" s="22" t="e">
        <f>SUM('المتابعة الصفية'!N6,'المتابعة الصفية'!N43,'المتابعة الصفية'!N80,'المتابعة الصفية'!N117,'المتابعة الصفية'!N154,'المتابعة الصفية'!N191)/'المتابعة الصفية'!AP191*5</f>
        <v>#DIV/0!</v>
      </c>
      <c r="I7" s="22">
        <f>'الاختبارات القصيرة'!G5</f>
        <v>0</v>
      </c>
      <c r="J7" s="22">
        <f>'متابعة التقارير والبحوث'!N41</f>
        <v>0</v>
      </c>
      <c r="K7" s="21"/>
      <c r="L7" s="22" t="e">
        <f>SUM(E7:J7)</f>
        <v>#DIV/0!</v>
      </c>
    </row>
    <row r="8" spans="1:15" ht="18.75" customHeight="1">
      <c r="A8" s="131">
        <v>2</v>
      </c>
      <c r="B8" s="16"/>
      <c r="C8" s="82" t="str">
        <f>CLEAN('البيانات الأساسية'!C8)</f>
        <v/>
      </c>
      <c r="D8" s="18"/>
      <c r="E8" s="22" t="e">
        <f>'المتابعة الصفية'!AM192</f>
        <v>#DIV/0!</v>
      </c>
      <c r="F8" s="22">
        <f>'متابعة التقارير والبحوث'!N7</f>
        <v>0</v>
      </c>
      <c r="G8" s="22" t="e">
        <f>SUM('المتابعة الصفية'!M7,'المتابعة الصفية'!M44,'المتابعة الصفية'!M81,'المتابعة الصفية'!M118,'المتابعة الصفية'!M155,'المتابعة الصفية'!M192)/'المتابعة الصفية'!AO192*5</f>
        <v>#DIV/0!</v>
      </c>
      <c r="H8" s="22" t="e">
        <f>SUM('المتابعة الصفية'!N7,'المتابعة الصفية'!N44,'المتابعة الصفية'!N81,'المتابعة الصفية'!N118,'المتابعة الصفية'!N155,'المتابعة الصفية'!N192)/'المتابعة الصفية'!AP192*5</f>
        <v>#DIV/0!</v>
      </c>
      <c r="I8" s="22">
        <f>'الاختبارات القصيرة'!G6</f>
        <v>0</v>
      </c>
      <c r="J8" s="22">
        <f>'متابعة التقارير والبحوث'!N42</f>
        <v>0</v>
      </c>
      <c r="K8" s="21"/>
      <c r="L8" s="22" t="e">
        <f t="shared" ref="L8:L27" si="0">SUM(E8:J8)</f>
        <v>#DIV/0!</v>
      </c>
    </row>
    <row r="9" spans="1:15" ht="18.75" customHeight="1">
      <c r="A9" s="131">
        <v>3</v>
      </c>
      <c r="B9" s="16"/>
      <c r="C9" s="82" t="str">
        <f>CLEAN('البيانات الأساسية'!C9)</f>
        <v/>
      </c>
      <c r="D9" s="18"/>
      <c r="E9" s="22" t="e">
        <f>'المتابعة الصفية'!AM193</f>
        <v>#DIV/0!</v>
      </c>
      <c r="F9" s="22">
        <f>'متابعة التقارير والبحوث'!N8</f>
        <v>0</v>
      </c>
      <c r="G9" s="22" t="e">
        <f>SUM('المتابعة الصفية'!M8,'المتابعة الصفية'!M45,'المتابعة الصفية'!M82,'المتابعة الصفية'!M119,'المتابعة الصفية'!M156,'المتابعة الصفية'!M193)/'المتابعة الصفية'!AO193*5</f>
        <v>#DIV/0!</v>
      </c>
      <c r="H9" s="22" t="e">
        <f>SUM('المتابعة الصفية'!N8,'المتابعة الصفية'!N45,'المتابعة الصفية'!N82,'المتابعة الصفية'!N119,'المتابعة الصفية'!N156,'المتابعة الصفية'!N193)/'المتابعة الصفية'!AP193*5</f>
        <v>#DIV/0!</v>
      </c>
      <c r="I9" s="22">
        <f>'الاختبارات القصيرة'!G7</f>
        <v>0</v>
      </c>
      <c r="J9" s="22">
        <f>'متابعة التقارير والبحوث'!N43</f>
        <v>0</v>
      </c>
      <c r="K9" s="21"/>
      <c r="L9" s="22" t="e">
        <f t="shared" si="0"/>
        <v>#DIV/0!</v>
      </c>
    </row>
    <row r="10" spans="1:15" ht="18.75" customHeight="1">
      <c r="A10" s="131">
        <v>4</v>
      </c>
      <c r="B10" s="16"/>
      <c r="C10" s="82" t="str">
        <f>CLEAN('البيانات الأساسية'!C10)</f>
        <v/>
      </c>
      <c r="D10" s="18"/>
      <c r="E10" s="22" t="e">
        <f>'المتابعة الصفية'!AM194</f>
        <v>#DIV/0!</v>
      </c>
      <c r="F10" s="22">
        <f>'متابعة التقارير والبحوث'!N9</f>
        <v>0</v>
      </c>
      <c r="G10" s="22" t="e">
        <f>SUM('المتابعة الصفية'!M9,'المتابعة الصفية'!M46,'المتابعة الصفية'!M83,'المتابعة الصفية'!M120,'المتابعة الصفية'!M157,'المتابعة الصفية'!M194)/'المتابعة الصفية'!AO194*5</f>
        <v>#DIV/0!</v>
      </c>
      <c r="H10" s="22" t="e">
        <f>SUM('المتابعة الصفية'!N9,'المتابعة الصفية'!N46,'المتابعة الصفية'!N83,'المتابعة الصفية'!N120,'المتابعة الصفية'!N157,'المتابعة الصفية'!N194)/'المتابعة الصفية'!AP194*5</f>
        <v>#DIV/0!</v>
      </c>
      <c r="I10" s="22">
        <f>'الاختبارات القصيرة'!G8</f>
        <v>0</v>
      </c>
      <c r="J10" s="22">
        <f>'متابعة التقارير والبحوث'!N44</f>
        <v>0</v>
      </c>
      <c r="K10" s="21"/>
      <c r="L10" s="22" t="e">
        <f t="shared" si="0"/>
        <v>#DIV/0!</v>
      </c>
    </row>
    <row r="11" spans="1:15" ht="18.75" customHeight="1">
      <c r="A11" s="131">
        <v>5</v>
      </c>
      <c r="B11" s="16"/>
      <c r="C11" s="82" t="str">
        <f>CLEAN('البيانات الأساسية'!C11)</f>
        <v/>
      </c>
      <c r="D11" s="18"/>
      <c r="E11" s="22" t="e">
        <f>'المتابعة الصفية'!AM195</f>
        <v>#DIV/0!</v>
      </c>
      <c r="F11" s="22">
        <f>'متابعة التقارير والبحوث'!N10</f>
        <v>0</v>
      </c>
      <c r="G11" s="22" t="e">
        <f>SUM('المتابعة الصفية'!M10,'المتابعة الصفية'!M47,'المتابعة الصفية'!M84,'المتابعة الصفية'!M121,'المتابعة الصفية'!M158,'المتابعة الصفية'!M195)/'المتابعة الصفية'!AO195*5</f>
        <v>#DIV/0!</v>
      </c>
      <c r="H11" s="22" t="e">
        <f>SUM('المتابعة الصفية'!N10,'المتابعة الصفية'!N47,'المتابعة الصفية'!N84,'المتابعة الصفية'!N121,'المتابعة الصفية'!N158,'المتابعة الصفية'!N195)/'المتابعة الصفية'!AP195*5</f>
        <v>#DIV/0!</v>
      </c>
      <c r="I11" s="22">
        <f>'الاختبارات القصيرة'!G9</f>
        <v>0</v>
      </c>
      <c r="J11" s="22">
        <f>'متابعة التقارير والبحوث'!N45</f>
        <v>0</v>
      </c>
      <c r="K11" s="21"/>
      <c r="L11" s="22" t="e">
        <f t="shared" si="0"/>
        <v>#DIV/0!</v>
      </c>
    </row>
    <row r="12" spans="1:15" ht="18.75" customHeight="1">
      <c r="A12" s="131">
        <v>6</v>
      </c>
      <c r="B12" s="16"/>
      <c r="C12" s="82" t="str">
        <f>CLEAN('البيانات الأساسية'!C12)</f>
        <v/>
      </c>
      <c r="D12" s="18"/>
      <c r="E12" s="22" t="e">
        <f>'المتابعة الصفية'!AM196</f>
        <v>#DIV/0!</v>
      </c>
      <c r="F12" s="22">
        <f>'متابعة التقارير والبحوث'!N11</f>
        <v>0</v>
      </c>
      <c r="G12" s="22" t="e">
        <f>SUM('المتابعة الصفية'!M11,'المتابعة الصفية'!M48,'المتابعة الصفية'!M85,'المتابعة الصفية'!M122,'المتابعة الصفية'!M159,'المتابعة الصفية'!M196)/'المتابعة الصفية'!AO196*5</f>
        <v>#DIV/0!</v>
      </c>
      <c r="H12" s="22" t="e">
        <f>SUM('المتابعة الصفية'!N11,'المتابعة الصفية'!N48,'المتابعة الصفية'!N85,'المتابعة الصفية'!N122,'المتابعة الصفية'!N159,'المتابعة الصفية'!N196)/'المتابعة الصفية'!AP196*5</f>
        <v>#DIV/0!</v>
      </c>
      <c r="I12" s="22">
        <f>'الاختبارات القصيرة'!G10</f>
        <v>0</v>
      </c>
      <c r="J12" s="22">
        <f>'متابعة التقارير والبحوث'!N46</f>
        <v>0</v>
      </c>
      <c r="K12" s="21"/>
      <c r="L12" s="22" t="e">
        <f t="shared" si="0"/>
        <v>#DIV/0!</v>
      </c>
    </row>
    <row r="13" spans="1:15" ht="18.75" customHeight="1">
      <c r="A13" s="131">
        <v>7</v>
      </c>
      <c r="B13" s="16"/>
      <c r="C13" s="82" t="str">
        <f>CLEAN('البيانات الأساسية'!C13)</f>
        <v/>
      </c>
      <c r="D13" s="18"/>
      <c r="E13" s="22" t="e">
        <f>'المتابعة الصفية'!AM197</f>
        <v>#DIV/0!</v>
      </c>
      <c r="F13" s="22">
        <f>'متابعة التقارير والبحوث'!N12</f>
        <v>0</v>
      </c>
      <c r="G13" s="22" t="e">
        <f>SUM('المتابعة الصفية'!M12,'المتابعة الصفية'!M49,'المتابعة الصفية'!M86,'المتابعة الصفية'!M123,'المتابعة الصفية'!M160,'المتابعة الصفية'!M197)/'المتابعة الصفية'!AO197*5</f>
        <v>#DIV/0!</v>
      </c>
      <c r="H13" s="22" t="e">
        <f>SUM('المتابعة الصفية'!N12,'المتابعة الصفية'!N49,'المتابعة الصفية'!N86,'المتابعة الصفية'!N123,'المتابعة الصفية'!N160,'المتابعة الصفية'!N197)/'المتابعة الصفية'!AP197*5</f>
        <v>#DIV/0!</v>
      </c>
      <c r="I13" s="22">
        <f>'الاختبارات القصيرة'!G11</f>
        <v>0</v>
      </c>
      <c r="J13" s="22">
        <f>'متابعة التقارير والبحوث'!N47</f>
        <v>0</v>
      </c>
      <c r="K13" s="21"/>
      <c r="L13" s="22" t="e">
        <f t="shared" si="0"/>
        <v>#DIV/0!</v>
      </c>
    </row>
    <row r="14" spans="1:15" ht="18.75" customHeight="1">
      <c r="A14" s="131">
        <v>8</v>
      </c>
      <c r="B14" s="16"/>
      <c r="C14" s="82" t="str">
        <f>CLEAN('البيانات الأساسية'!C14)</f>
        <v/>
      </c>
      <c r="D14" s="18"/>
      <c r="E14" s="22" t="e">
        <f>'المتابعة الصفية'!AM198</f>
        <v>#DIV/0!</v>
      </c>
      <c r="F14" s="22">
        <f>'متابعة التقارير والبحوث'!N13</f>
        <v>0</v>
      </c>
      <c r="G14" s="22" t="e">
        <f>SUM('المتابعة الصفية'!M13,'المتابعة الصفية'!M50,'المتابعة الصفية'!M87,'المتابعة الصفية'!M124,'المتابعة الصفية'!M161,'المتابعة الصفية'!M198)/'المتابعة الصفية'!AO198*5</f>
        <v>#DIV/0!</v>
      </c>
      <c r="H14" s="22" t="e">
        <f>SUM('المتابعة الصفية'!N13,'المتابعة الصفية'!N50,'المتابعة الصفية'!N87,'المتابعة الصفية'!N124,'المتابعة الصفية'!N161,'المتابعة الصفية'!N198)/'المتابعة الصفية'!AP198*5</f>
        <v>#DIV/0!</v>
      </c>
      <c r="I14" s="22">
        <f>'الاختبارات القصيرة'!G12</f>
        <v>0</v>
      </c>
      <c r="J14" s="22">
        <f>'متابعة التقارير والبحوث'!N48</f>
        <v>0</v>
      </c>
      <c r="K14" s="21"/>
      <c r="L14" s="22" t="e">
        <f t="shared" si="0"/>
        <v>#DIV/0!</v>
      </c>
    </row>
    <row r="15" spans="1:15" ht="18.75" customHeight="1">
      <c r="A15" s="131">
        <v>9</v>
      </c>
      <c r="B15" s="16"/>
      <c r="C15" s="82" t="str">
        <f>CLEAN('البيانات الأساسية'!C15)</f>
        <v/>
      </c>
      <c r="D15" s="18"/>
      <c r="E15" s="22" t="e">
        <f>'المتابعة الصفية'!AM199</f>
        <v>#DIV/0!</v>
      </c>
      <c r="F15" s="22">
        <f>'متابعة التقارير والبحوث'!N14</f>
        <v>0</v>
      </c>
      <c r="G15" s="22" t="e">
        <f>SUM('المتابعة الصفية'!M14,'المتابعة الصفية'!M51,'المتابعة الصفية'!M88,'المتابعة الصفية'!M125,'المتابعة الصفية'!M162,'المتابعة الصفية'!M199)/'المتابعة الصفية'!AO199*5</f>
        <v>#DIV/0!</v>
      </c>
      <c r="H15" s="22" t="e">
        <f>SUM('المتابعة الصفية'!N14,'المتابعة الصفية'!N51,'المتابعة الصفية'!N88,'المتابعة الصفية'!N125,'المتابعة الصفية'!N162,'المتابعة الصفية'!N199)/'المتابعة الصفية'!AP199*5</f>
        <v>#DIV/0!</v>
      </c>
      <c r="I15" s="22">
        <f>'الاختبارات القصيرة'!G13</f>
        <v>0</v>
      </c>
      <c r="J15" s="22">
        <f>'متابعة التقارير والبحوث'!N49</f>
        <v>0</v>
      </c>
      <c r="K15" s="21"/>
      <c r="L15" s="22" t="e">
        <f t="shared" si="0"/>
        <v>#DIV/0!</v>
      </c>
    </row>
    <row r="16" spans="1:15" ht="18.75" customHeight="1">
      <c r="A16" s="131">
        <v>10</v>
      </c>
      <c r="B16" s="16"/>
      <c r="C16" s="82" t="str">
        <f>CLEAN('البيانات الأساسية'!C16)</f>
        <v/>
      </c>
      <c r="D16" s="18"/>
      <c r="E16" s="22" t="e">
        <f>'المتابعة الصفية'!AM200</f>
        <v>#DIV/0!</v>
      </c>
      <c r="F16" s="22">
        <f>'متابعة التقارير والبحوث'!N15</f>
        <v>0</v>
      </c>
      <c r="G16" s="22" t="e">
        <f>SUM('المتابعة الصفية'!M15,'المتابعة الصفية'!M52,'المتابعة الصفية'!M89,'المتابعة الصفية'!M126,'المتابعة الصفية'!M163,'المتابعة الصفية'!M200)/'المتابعة الصفية'!AO200*5</f>
        <v>#DIV/0!</v>
      </c>
      <c r="H16" s="22" t="e">
        <f>SUM('المتابعة الصفية'!N15,'المتابعة الصفية'!N52,'المتابعة الصفية'!N89,'المتابعة الصفية'!N126,'المتابعة الصفية'!N163,'المتابعة الصفية'!N200)/'المتابعة الصفية'!AP200*5</f>
        <v>#DIV/0!</v>
      </c>
      <c r="I16" s="22">
        <f>'الاختبارات القصيرة'!G14</f>
        <v>0</v>
      </c>
      <c r="J16" s="22">
        <f>'متابعة التقارير والبحوث'!N50</f>
        <v>0</v>
      </c>
      <c r="K16" s="21"/>
      <c r="L16" s="22" t="e">
        <f t="shared" si="0"/>
        <v>#DIV/0!</v>
      </c>
    </row>
    <row r="17" spans="1:12" ht="18.75" customHeight="1">
      <c r="A17" s="131">
        <v>11</v>
      </c>
      <c r="B17" s="16"/>
      <c r="C17" s="82" t="str">
        <f>CLEAN('البيانات الأساسية'!C17)</f>
        <v/>
      </c>
      <c r="D17" s="18"/>
      <c r="E17" s="22" t="e">
        <f>'المتابعة الصفية'!AM201</f>
        <v>#DIV/0!</v>
      </c>
      <c r="F17" s="22">
        <f>'متابعة التقارير والبحوث'!N16</f>
        <v>0</v>
      </c>
      <c r="G17" s="22" t="e">
        <f>SUM('المتابعة الصفية'!M16,'المتابعة الصفية'!M53,'المتابعة الصفية'!M90,'المتابعة الصفية'!M127,'المتابعة الصفية'!M164,'المتابعة الصفية'!M201)/'المتابعة الصفية'!AO201*5</f>
        <v>#DIV/0!</v>
      </c>
      <c r="H17" s="22" t="e">
        <f>SUM('المتابعة الصفية'!N16,'المتابعة الصفية'!N53,'المتابعة الصفية'!N90,'المتابعة الصفية'!N127,'المتابعة الصفية'!N164,'المتابعة الصفية'!N201)/'المتابعة الصفية'!AP201*5</f>
        <v>#DIV/0!</v>
      </c>
      <c r="I17" s="22">
        <f>'الاختبارات القصيرة'!G15</f>
        <v>0</v>
      </c>
      <c r="J17" s="22">
        <f>'متابعة التقارير والبحوث'!N51</f>
        <v>0</v>
      </c>
      <c r="K17" s="21"/>
      <c r="L17" s="22" t="e">
        <f t="shared" si="0"/>
        <v>#DIV/0!</v>
      </c>
    </row>
    <row r="18" spans="1:12" ht="18.75" customHeight="1">
      <c r="A18" s="131">
        <v>12</v>
      </c>
      <c r="B18" s="16"/>
      <c r="C18" s="82" t="str">
        <f>CLEAN('البيانات الأساسية'!C18)</f>
        <v/>
      </c>
      <c r="D18" s="18"/>
      <c r="E18" s="22" t="e">
        <f>'المتابعة الصفية'!AM202</f>
        <v>#DIV/0!</v>
      </c>
      <c r="F18" s="22">
        <f>'متابعة التقارير والبحوث'!N17</f>
        <v>0</v>
      </c>
      <c r="G18" s="22" t="e">
        <f>SUM('المتابعة الصفية'!M17,'المتابعة الصفية'!M54,'المتابعة الصفية'!M91,'المتابعة الصفية'!M128,'المتابعة الصفية'!M165,'المتابعة الصفية'!M202)/'المتابعة الصفية'!AO202*5</f>
        <v>#DIV/0!</v>
      </c>
      <c r="H18" s="22" t="e">
        <f>SUM('المتابعة الصفية'!N17,'المتابعة الصفية'!N54,'المتابعة الصفية'!N91,'المتابعة الصفية'!N128,'المتابعة الصفية'!N165,'المتابعة الصفية'!N202)/'المتابعة الصفية'!AP202*5</f>
        <v>#DIV/0!</v>
      </c>
      <c r="I18" s="22">
        <f>'الاختبارات القصيرة'!G16</f>
        <v>0</v>
      </c>
      <c r="J18" s="22">
        <f>'متابعة التقارير والبحوث'!N52</f>
        <v>0</v>
      </c>
      <c r="K18" s="21"/>
      <c r="L18" s="22" t="e">
        <f t="shared" si="0"/>
        <v>#DIV/0!</v>
      </c>
    </row>
    <row r="19" spans="1:12" ht="18.75" customHeight="1">
      <c r="A19" s="131">
        <v>13</v>
      </c>
      <c r="B19" s="16"/>
      <c r="C19" s="82" t="str">
        <f>CLEAN('البيانات الأساسية'!C19)</f>
        <v/>
      </c>
      <c r="D19" s="18"/>
      <c r="E19" s="22" t="e">
        <f>'المتابعة الصفية'!AM203</f>
        <v>#DIV/0!</v>
      </c>
      <c r="F19" s="22">
        <f>'متابعة التقارير والبحوث'!N18</f>
        <v>0</v>
      </c>
      <c r="G19" s="22" t="e">
        <f>SUM('المتابعة الصفية'!M18,'المتابعة الصفية'!M55,'المتابعة الصفية'!M92,'المتابعة الصفية'!M129,'المتابعة الصفية'!M166,'المتابعة الصفية'!M203)/'المتابعة الصفية'!AO203*5</f>
        <v>#DIV/0!</v>
      </c>
      <c r="H19" s="22" t="e">
        <f>SUM('المتابعة الصفية'!N18,'المتابعة الصفية'!N55,'المتابعة الصفية'!N92,'المتابعة الصفية'!N129,'المتابعة الصفية'!N166,'المتابعة الصفية'!N203)/'المتابعة الصفية'!AP203*5</f>
        <v>#DIV/0!</v>
      </c>
      <c r="I19" s="22">
        <f>'الاختبارات القصيرة'!G17</f>
        <v>0</v>
      </c>
      <c r="J19" s="22">
        <f>'متابعة التقارير والبحوث'!N53</f>
        <v>0</v>
      </c>
      <c r="K19" s="21"/>
      <c r="L19" s="22" t="e">
        <f t="shared" si="0"/>
        <v>#DIV/0!</v>
      </c>
    </row>
    <row r="20" spans="1:12" ht="18.75" customHeight="1">
      <c r="A20" s="131">
        <v>14</v>
      </c>
      <c r="B20" s="16"/>
      <c r="C20" s="82" t="str">
        <f>CLEAN('البيانات الأساسية'!C20)</f>
        <v/>
      </c>
      <c r="D20" s="18"/>
      <c r="E20" s="22" t="e">
        <f>'المتابعة الصفية'!AM204</f>
        <v>#DIV/0!</v>
      </c>
      <c r="F20" s="22">
        <f>'متابعة التقارير والبحوث'!N19</f>
        <v>0</v>
      </c>
      <c r="G20" s="22" t="e">
        <f>SUM('المتابعة الصفية'!M19,'المتابعة الصفية'!M56,'المتابعة الصفية'!M93,'المتابعة الصفية'!M130,'المتابعة الصفية'!M167,'المتابعة الصفية'!M204)/'المتابعة الصفية'!AO204*5</f>
        <v>#DIV/0!</v>
      </c>
      <c r="H20" s="22" t="e">
        <f>SUM('المتابعة الصفية'!N19,'المتابعة الصفية'!N56,'المتابعة الصفية'!N93,'المتابعة الصفية'!N130,'المتابعة الصفية'!N167,'المتابعة الصفية'!N204)/'المتابعة الصفية'!AP204*5</f>
        <v>#DIV/0!</v>
      </c>
      <c r="I20" s="22">
        <f>'الاختبارات القصيرة'!G18</f>
        <v>0</v>
      </c>
      <c r="J20" s="22">
        <f>'متابعة التقارير والبحوث'!N54</f>
        <v>0</v>
      </c>
      <c r="K20" s="21"/>
      <c r="L20" s="22" t="e">
        <f t="shared" si="0"/>
        <v>#DIV/0!</v>
      </c>
    </row>
    <row r="21" spans="1:12" ht="18.75" customHeight="1">
      <c r="A21" s="131">
        <v>15</v>
      </c>
      <c r="B21" s="16"/>
      <c r="C21" s="82" t="str">
        <f>CLEAN('البيانات الأساسية'!C21)</f>
        <v/>
      </c>
      <c r="D21" s="18"/>
      <c r="E21" s="22" t="e">
        <f>'المتابعة الصفية'!AM205</f>
        <v>#DIV/0!</v>
      </c>
      <c r="F21" s="22">
        <f>'متابعة التقارير والبحوث'!N20</f>
        <v>0</v>
      </c>
      <c r="G21" s="22" t="e">
        <f>SUM('المتابعة الصفية'!M20,'المتابعة الصفية'!M57,'المتابعة الصفية'!M94,'المتابعة الصفية'!M131,'المتابعة الصفية'!M168,'المتابعة الصفية'!M205)/'المتابعة الصفية'!AO205*5</f>
        <v>#DIV/0!</v>
      </c>
      <c r="H21" s="22" t="e">
        <f>SUM('المتابعة الصفية'!N20,'المتابعة الصفية'!N57,'المتابعة الصفية'!N94,'المتابعة الصفية'!N131,'المتابعة الصفية'!N168,'المتابعة الصفية'!N205)/'المتابعة الصفية'!AP205*5</f>
        <v>#DIV/0!</v>
      </c>
      <c r="I21" s="22">
        <f>'الاختبارات القصيرة'!G19</f>
        <v>0</v>
      </c>
      <c r="J21" s="22">
        <f>'متابعة التقارير والبحوث'!N55</f>
        <v>0</v>
      </c>
      <c r="K21" s="21"/>
      <c r="L21" s="22" t="e">
        <f t="shared" si="0"/>
        <v>#DIV/0!</v>
      </c>
    </row>
    <row r="22" spans="1:12" ht="18.75" customHeight="1">
      <c r="A22" s="131">
        <v>16</v>
      </c>
      <c r="B22" s="16"/>
      <c r="C22" s="82" t="str">
        <f>CLEAN('البيانات الأساسية'!C22)</f>
        <v/>
      </c>
      <c r="D22" s="18"/>
      <c r="E22" s="22" t="e">
        <f>'المتابعة الصفية'!AM206</f>
        <v>#DIV/0!</v>
      </c>
      <c r="F22" s="22">
        <f>'متابعة التقارير والبحوث'!N21</f>
        <v>0</v>
      </c>
      <c r="G22" s="22" t="e">
        <f>SUM('المتابعة الصفية'!M21,'المتابعة الصفية'!M58,'المتابعة الصفية'!M95,'المتابعة الصفية'!M132,'المتابعة الصفية'!M169,'المتابعة الصفية'!M206)/'المتابعة الصفية'!AO206*5</f>
        <v>#DIV/0!</v>
      </c>
      <c r="H22" s="22" t="e">
        <f>SUM('المتابعة الصفية'!N21,'المتابعة الصفية'!N58,'المتابعة الصفية'!N95,'المتابعة الصفية'!N132,'المتابعة الصفية'!N169,'المتابعة الصفية'!N206)/'المتابعة الصفية'!AP206*5</f>
        <v>#DIV/0!</v>
      </c>
      <c r="I22" s="22">
        <f>'الاختبارات القصيرة'!G20</f>
        <v>0</v>
      </c>
      <c r="J22" s="22">
        <f>'متابعة التقارير والبحوث'!N56</f>
        <v>0</v>
      </c>
      <c r="K22" s="21"/>
      <c r="L22" s="22" t="e">
        <f t="shared" si="0"/>
        <v>#DIV/0!</v>
      </c>
    </row>
    <row r="23" spans="1:12" ht="18.75" customHeight="1">
      <c r="A23" s="131">
        <v>17</v>
      </c>
      <c r="B23" s="16"/>
      <c r="C23" s="82" t="str">
        <f>CLEAN('البيانات الأساسية'!C23)</f>
        <v/>
      </c>
      <c r="D23" s="18"/>
      <c r="E23" s="22" t="e">
        <f>'المتابعة الصفية'!AM207</f>
        <v>#DIV/0!</v>
      </c>
      <c r="F23" s="22">
        <f>'متابعة التقارير والبحوث'!N22</f>
        <v>0</v>
      </c>
      <c r="G23" s="22" t="e">
        <f>SUM('المتابعة الصفية'!M22,'المتابعة الصفية'!M59,'المتابعة الصفية'!M96,'المتابعة الصفية'!M133,'المتابعة الصفية'!M170,'المتابعة الصفية'!M207)/'المتابعة الصفية'!AO207*5</f>
        <v>#DIV/0!</v>
      </c>
      <c r="H23" s="22" t="e">
        <f>SUM('المتابعة الصفية'!N22,'المتابعة الصفية'!N59,'المتابعة الصفية'!N96,'المتابعة الصفية'!N133,'المتابعة الصفية'!N170,'المتابعة الصفية'!N207)/'المتابعة الصفية'!AP207*5</f>
        <v>#DIV/0!</v>
      </c>
      <c r="I23" s="22">
        <f>'الاختبارات القصيرة'!G21</f>
        <v>0</v>
      </c>
      <c r="J23" s="22">
        <f>'متابعة التقارير والبحوث'!N57</f>
        <v>0</v>
      </c>
      <c r="K23" s="21"/>
      <c r="L23" s="22" t="e">
        <f t="shared" si="0"/>
        <v>#DIV/0!</v>
      </c>
    </row>
    <row r="24" spans="1:12" ht="18.75" customHeight="1">
      <c r="A24" s="131">
        <v>18</v>
      </c>
      <c r="B24" s="16"/>
      <c r="C24" s="82" t="str">
        <f>CLEAN('البيانات الأساسية'!C24)</f>
        <v/>
      </c>
      <c r="D24" s="18"/>
      <c r="E24" s="22" t="e">
        <f>'المتابعة الصفية'!AM208</f>
        <v>#DIV/0!</v>
      </c>
      <c r="F24" s="22">
        <f>'متابعة التقارير والبحوث'!N23</f>
        <v>0</v>
      </c>
      <c r="G24" s="22" t="e">
        <f>SUM('المتابعة الصفية'!M23,'المتابعة الصفية'!M60,'المتابعة الصفية'!M97,'المتابعة الصفية'!M134,'المتابعة الصفية'!M171,'المتابعة الصفية'!M208)/'المتابعة الصفية'!AO208*5</f>
        <v>#DIV/0!</v>
      </c>
      <c r="H24" s="22" t="e">
        <f>SUM('المتابعة الصفية'!N23,'المتابعة الصفية'!N60,'المتابعة الصفية'!N97,'المتابعة الصفية'!N134,'المتابعة الصفية'!N171,'المتابعة الصفية'!N208)/'المتابعة الصفية'!AP208*5</f>
        <v>#DIV/0!</v>
      </c>
      <c r="I24" s="22">
        <f>'الاختبارات القصيرة'!G22</f>
        <v>0</v>
      </c>
      <c r="J24" s="22">
        <f>'متابعة التقارير والبحوث'!N58</f>
        <v>0</v>
      </c>
      <c r="K24" s="21"/>
      <c r="L24" s="22" t="e">
        <f t="shared" si="0"/>
        <v>#DIV/0!</v>
      </c>
    </row>
    <row r="25" spans="1:12" ht="18.75" customHeight="1">
      <c r="A25" s="131">
        <v>19</v>
      </c>
      <c r="B25" s="16"/>
      <c r="C25" s="82" t="str">
        <f>CLEAN('البيانات الأساسية'!C25)</f>
        <v/>
      </c>
      <c r="D25" s="18"/>
      <c r="E25" s="22" t="e">
        <f>'المتابعة الصفية'!AM209</f>
        <v>#DIV/0!</v>
      </c>
      <c r="F25" s="22">
        <f>'متابعة التقارير والبحوث'!N24</f>
        <v>0</v>
      </c>
      <c r="G25" s="22" t="e">
        <f>SUM('المتابعة الصفية'!M24,'المتابعة الصفية'!M61,'المتابعة الصفية'!M98,'المتابعة الصفية'!M135,'المتابعة الصفية'!M172,'المتابعة الصفية'!M209)/'المتابعة الصفية'!AO209*5</f>
        <v>#DIV/0!</v>
      </c>
      <c r="H25" s="22" t="e">
        <f>SUM('المتابعة الصفية'!N24,'المتابعة الصفية'!N61,'المتابعة الصفية'!N98,'المتابعة الصفية'!N135,'المتابعة الصفية'!N172,'المتابعة الصفية'!N209)/'المتابعة الصفية'!AP209*5</f>
        <v>#DIV/0!</v>
      </c>
      <c r="I25" s="22">
        <f>'الاختبارات القصيرة'!G23</f>
        <v>0</v>
      </c>
      <c r="J25" s="22">
        <f>'متابعة التقارير والبحوث'!N59</f>
        <v>0</v>
      </c>
      <c r="K25" s="21"/>
      <c r="L25" s="22" t="e">
        <f t="shared" si="0"/>
        <v>#DIV/0!</v>
      </c>
    </row>
    <row r="26" spans="1:12" ht="18.75" customHeight="1">
      <c r="A26" s="131">
        <v>20</v>
      </c>
      <c r="B26" s="16"/>
      <c r="C26" s="82" t="str">
        <f>CLEAN('البيانات الأساسية'!C26)</f>
        <v/>
      </c>
      <c r="D26" s="18"/>
      <c r="E26" s="22" t="e">
        <f>'المتابعة الصفية'!AM210</f>
        <v>#DIV/0!</v>
      </c>
      <c r="F26" s="22">
        <f>'متابعة التقارير والبحوث'!N25</f>
        <v>0</v>
      </c>
      <c r="G26" s="22" t="e">
        <f>SUM('المتابعة الصفية'!M25,'المتابعة الصفية'!M62,'المتابعة الصفية'!M99,'المتابعة الصفية'!M136,'المتابعة الصفية'!M173,'المتابعة الصفية'!M210)/'المتابعة الصفية'!AO210*5</f>
        <v>#DIV/0!</v>
      </c>
      <c r="H26" s="22" t="e">
        <f>SUM('المتابعة الصفية'!N25,'المتابعة الصفية'!N62,'المتابعة الصفية'!N99,'المتابعة الصفية'!N136,'المتابعة الصفية'!N173,'المتابعة الصفية'!N210)/'المتابعة الصفية'!AP210*5</f>
        <v>#DIV/0!</v>
      </c>
      <c r="I26" s="22">
        <f>'الاختبارات القصيرة'!G24</f>
        <v>0</v>
      </c>
      <c r="J26" s="22">
        <f>'متابعة التقارير والبحوث'!N60</f>
        <v>0</v>
      </c>
      <c r="K26" s="21"/>
      <c r="L26" s="22" t="e">
        <f t="shared" si="0"/>
        <v>#DIV/0!</v>
      </c>
    </row>
    <row r="27" spans="1:12" ht="18.75" customHeight="1">
      <c r="A27" s="131">
        <v>21</v>
      </c>
      <c r="B27" s="16"/>
      <c r="C27" s="82" t="str">
        <f>CLEAN('البيانات الأساسية'!C27)</f>
        <v/>
      </c>
      <c r="D27" s="18"/>
      <c r="E27" s="22" t="e">
        <f>'المتابعة الصفية'!AM211</f>
        <v>#DIV/0!</v>
      </c>
      <c r="F27" s="22">
        <f>'متابعة التقارير والبحوث'!N26</f>
        <v>0</v>
      </c>
      <c r="G27" s="22" t="e">
        <f>SUM('المتابعة الصفية'!M26,'المتابعة الصفية'!M63,'المتابعة الصفية'!M100,'المتابعة الصفية'!M137,'المتابعة الصفية'!M174,'المتابعة الصفية'!M211)/'المتابعة الصفية'!AO211*5</f>
        <v>#DIV/0!</v>
      </c>
      <c r="H27" s="22" t="e">
        <f>SUM('المتابعة الصفية'!N26,'المتابعة الصفية'!N63,'المتابعة الصفية'!N100,'المتابعة الصفية'!N137,'المتابعة الصفية'!N174,'المتابعة الصفية'!N211)/'المتابعة الصفية'!AP211*5</f>
        <v>#DIV/0!</v>
      </c>
      <c r="I27" s="22">
        <f>'الاختبارات القصيرة'!G25</f>
        <v>0</v>
      </c>
      <c r="J27" s="22">
        <f>'متابعة التقارير والبحوث'!N61</f>
        <v>0</v>
      </c>
      <c r="K27" s="21"/>
      <c r="L27" s="22" t="e">
        <f t="shared" si="0"/>
        <v>#DIV/0!</v>
      </c>
    </row>
    <row r="28" spans="1:12" ht="18.75" customHeight="1">
      <c r="A28" s="131">
        <v>22</v>
      </c>
      <c r="B28" s="16"/>
      <c r="C28" s="82" t="str">
        <f>CLEAN('البيانات الأساسية'!C28)</f>
        <v/>
      </c>
      <c r="D28" s="18"/>
      <c r="E28" s="22" t="e">
        <f>'المتابعة الصفية'!AM212</f>
        <v>#DIV/0!</v>
      </c>
      <c r="F28" s="22">
        <f>'متابعة التقارير والبحوث'!N27</f>
        <v>0</v>
      </c>
      <c r="G28" s="22" t="e">
        <f>SUM('المتابعة الصفية'!M27,'المتابعة الصفية'!M64,'المتابعة الصفية'!M101,'المتابعة الصفية'!M138,'المتابعة الصفية'!M175,'المتابعة الصفية'!M212)/'المتابعة الصفية'!AO212*5</f>
        <v>#DIV/0!</v>
      </c>
      <c r="H28" s="22" t="e">
        <f>SUM('المتابعة الصفية'!N27,'المتابعة الصفية'!N64,'المتابعة الصفية'!N101,'المتابعة الصفية'!N138,'المتابعة الصفية'!N175,'المتابعة الصفية'!N212)/'المتابعة الصفية'!AP212*5</f>
        <v>#DIV/0!</v>
      </c>
      <c r="I28" s="22">
        <f>'الاختبارات القصيرة'!G26</f>
        <v>0</v>
      </c>
      <c r="J28" s="22">
        <f>'متابعة التقارير والبحوث'!N62</f>
        <v>0</v>
      </c>
      <c r="K28" s="21"/>
      <c r="L28" s="22" t="e">
        <f t="shared" ref="L28:L31" si="1">SUM(E28:J28)</f>
        <v>#DIV/0!</v>
      </c>
    </row>
    <row r="29" spans="1:12" ht="18.75" customHeight="1">
      <c r="A29" s="131">
        <v>23</v>
      </c>
      <c r="B29" s="16"/>
      <c r="C29" s="82" t="str">
        <f>CLEAN('البيانات الأساسية'!C29)</f>
        <v/>
      </c>
      <c r="D29" s="18"/>
      <c r="E29" s="22" t="e">
        <f>'المتابعة الصفية'!AM213</f>
        <v>#DIV/0!</v>
      </c>
      <c r="F29" s="22">
        <f>'متابعة التقارير والبحوث'!N28</f>
        <v>0</v>
      </c>
      <c r="G29" s="22" t="e">
        <f>SUM('المتابعة الصفية'!M28,'المتابعة الصفية'!M65,'المتابعة الصفية'!M102,'المتابعة الصفية'!M139,'المتابعة الصفية'!M176,'المتابعة الصفية'!M213)/'المتابعة الصفية'!AO213*5</f>
        <v>#DIV/0!</v>
      </c>
      <c r="H29" s="22" t="e">
        <f>SUM('المتابعة الصفية'!N28,'المتابعة الصفية'!N65,'المتابعة الصفية'!N102,'المتابعة الصفية'!N139,'المتابعة الصفية'!N176,'المتابعة الصفية'!N213)/'المتابعة الصفية'!AP213*5</f>
        <v>#DIV/0!</v>
      </c>
      <c r="I29" s="22">
        <f>'الاختبارات القصيرة'!G27</f>
        <v>0</v>
      </c>
      <c r="J29" s="22">
        <f>'متابعة التقارير والبحوث'!N63</f>
        <v>0</v>
      </c>
      <c r="K29" s="21"/>
      <c r="L29" s="22" t="e">
        <f t="shared" si="1"/>
        <v>#DIV/0!</v>
      </c>
    </row>
    <row r="30" spans="1:12" ht="18.75" customHeight="1">
      <c r="A30" s="131">
        <v>24</v>
      </c>
      <c r="B30" s="16"/>
      <c r="C30" s="82" t="str">
        <f>CLEAN('البيانات الأساسية'!C30)</f>
        <v/>
      </c>
      <c r="D30" s="18"/>
      <c r="E30" s="22" t="e">
        <f>'المتابعة الصفية'!AM214</f>
        <v>#DIV/0!</v>
      </c>
      <c r="F30" s="22">
        <f>'متابعة التقارير والبحوث'!N29</f>
        <v>0</v>
      </c>
      <c r="G30" s="22" t="e">
        <f>SUM('المتابعة الصفية'!M29,'المتابعة الصفية'!M66,'المتابعة الصفية'!M103,'المتابعة الصفية'!M140,'المتابعة الصفية'!M177,'المتابعة الصفية'!M214)/'المتابعة الصفية'!AO214*5</f>
        <v>#DIV/0!</v>
      </c>
      <c r="H30" s="22" t="e">
        <f>SUM('المتابعة الصفية'!N29,'المتابعة الصفية'!N66,'المتابعة الصفية'!N103,'المتابعة الصفية'!N140,'المتابعة الصفية'!N177,'المتابعة الصفية'!N214)/'المتابعة الصفية'!AP214*5</f>
        <v>#DIV/0!</v>
      </c>
      <c r="I30" s="22">
        <f>'الاختبارات القصيرة'!G28</f>
        <v>0</v>
      </c>
      <c r="J30" s="22">
        <f>'متابعة التقارير والبحوث'!N64</f>
        <v>0</v>
      </c>
      <c r="K30" s="21"/>
      <c r="L30" s="22" t="e">
        <f t="shared" si="1"/>
        <v>#DIV/0!</v>
      </c>
    </row>
    <row r="31" spans="1:12" ht="18.75" customHeight="1">
      <c r="A31" s="131">
        <v>25</v>
      </c>
      <c r="B31" s="16"/>
      <c r="C31" s="82" t="str">
        <f>CLEAN('البيانات الأساسية'!C31)</f>
        <v/>
      </c>
      <c r="D31" s="18"/>
      <c r="E31" s="22" t="e">
        <f>'المتابعة الصفية'!AM215</f>
        <v>#DIV/0!</v>
      </c>
      <c r="F31" s="22">
        <f>'متابعة التقارير والبحوث'!N30</f>
        <v>0</v>
      </c>
      <c r="G31" s="22" t="e">
        <f>SUM('المتابعة الصفية'!M30,'المتابعة الصفية'!M67,'المتابعة الصفية'!M104,'المتابعة الصفية'!M141,'المتابعة الصفية'!M178,'المتابعة الصفية'!M215)/'المتابعة الصفية'!AO215*5</f>
        <v>#DIV/0!</v>
      </c>
      <c r="H31" s="22" t="e">
        <f>SUM('المتابعة الصفية'!N30,'المتابعة الصفية'!N67,'المتابعة الصفية'!N104,'المتابعة الصفية'!N141,'المتابعة الصفية'!N178,'المتابعة الصفية'!N215)/'المتابعة الصفية'!AP215*5</f>
        <v>#DIV/0!</v>
      </c>
      <c r="I31" s="22">
        <f>'الاختبارات القصيرة'!G29</f>
        <v>0</v>
      </c>
      <c r="J31" s="22">
        <f>'متابعة التقارير والبحوث'!N65</f>
        <v>0</v>
      </c>
      <c r="K31" s="21"/>
      <c r="L31" s="22" t="e">
        <f t="shared" si="1"/>
        <v>#DIV/0!</v>
      </c>
    </row>
  </sheetData>
  <sheetProtection password="CE28" sheet="1" objects="1" scenarios="1" selectLockedCells="1"/>
  <mergeCells count="6">
    <mergeCell ref="K2:L2"/>
    <mergeCell ref="H2:I2"/>
    <mergeCell ref="E2:F2"/>
    <mergeCell ref="A2:C2"/>
    <mergeCell ref="C4:C5"/>
    <mergeCell ref="A4:A5"/>
  </mergeCells>
  <pageMargins left="0.38" right="0.6" top="0.75" bottom="0.75" header="0.3" footer="0.3"/>
  <pageSetup orientation="portrait" horizontalDpi="4294967293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2:O31"/>
  <sheetViews>
    <sheetView showGridLines="0" rightToLeft="1" topLeftCell="A22" zoomScale="120" zoomScaleNormal="120" workbookViewId="0">
      <selection activeCell="H31" sqref="H31"/>
    </sheetView>
  </sheetViews>
  <sheetFormatPr defaultRowHeight="18.75" customHeight="1"/>
  <cols>
    <col min="1" max="1" width="4.875" style="19" customWidth="1"/>
    <col min="2" max="2" width="0.625" style="17" customWidth="1"/>
    <col min="3" max="3" width="22.5" style="17" customWidth="1"/>
    <col min="4" max="4" width="0.625" style="17" customWidth="1"/>
    <col min="5" max="5" width="7.5" style="17" customWidth="1"/>
    <col min="6" max="6" width="7.625" style="17" customWidth="1"/>
    <col min="7" max="7" width="8.5" style="17" customWidth="1"/>
    <col min="8" max="9" width="7" style="17" customWidth="1"/>
    <col min="10" max="10" width="8" style="17" customWidth="1"/>
    <col min="11" max="11" width="0.75" style="17" customWidth="1"/>
    <col min="12" max="16384" width="9" style="17"/>
  </cols>
  <sheetData>
    <row r="2" spans="1:15" ht="22.5" customHeight="1" thickBot="1">
      <c r="A2" s="263" t="s">
        <v>69</v>
      </c>
      <c r="B2" s="263"/>
      <c r="C2" s="263"/>
      <c r="D2" s="65"/>
      <c r="E2" s="318" t="str">
        <f>CLEAN('البيانات الأساسية'!C4)</f>
        <v>2ث 1</v>
      </c>
      <c r="F2" s="318"/>
      <c r="G2" s="81" t="s">
        <v>71</v>
      </c>
      <c r="H2" s="318" t="str">
        <f>CLEAN('البيانات الأساسية'!C2)</f>
        <v>الفيزياء2</v>
      </c>
      <c r="I2" s="318"/>
      <c r="J2" s="81" t="s">
        <v>72</v>
      </c>
      <c r="K2" s="318" t="s">
        <v>73</v>
      </c>
      <c r="L2" s="318"/>
      <c r="N2" s="56"/>
      <c r="O2" s="14"/>
    </row>
    <row r="3" spans="1:15" ht="10.5" customHeight="1"/>
    <row r="4" spans="1:15" ht="84" customHeight="1">
      <c r="A4" s="320" t="s">
        <v>14</v>
      </c>
      <c r="B4" s="79"/>
      <c r="C4" s="319" t="s">
        <v>7</v>
      </c>
      <c r="D4" s="80"/>
      <c r="E4" s="132" t="s">
        <v>36</v>
      </c>
      <c r="F4" s="132" t="s">
        <v>37</v>
      </c>
      <c r="G4" s="132" t="s">
        <v>38</v>
      </c>
      <c r="H4" s="132" t="s">
        <v>12</v>
      </c>
      <c r="I4" s="132" t="s">
        <v>39</v>
      </c>
      <c r="J4" s="132" t="s">
        <v>40</v>
      </c>
      <c r="K4" s="135"/>
      <c r="L4" s="133" t="s">
        <v>47</v>
      </c>
      <c r="M4" s="20"/>
    </row>
    <row r="5" spans="1:15" ht="18.75" customHeight="1">
      <c r="A5" s="320"/>
      <c r="B5" s="79"/>
      <c r="C5" s="319"/>
      <c r="D5" s="80"/>
      <c r="E5" s="200">
        <v>5</v>
      </c>
      <c r="F5" s="200">
        <v>5</v>
      </c>
      <c r="G5" s="200">
        <v>5</v>
      </c>
      <c r="H5" s="200">
        <v>5</v>
      </c>
      <c r="I5" s="200">
        <v>15</v>
      </c>
      <c r="J5" s="200">
        <v>10</v>
      </c>
      <c r="K5" s="202"/>
      <c r="L5" s="200">
        <v>45</v>
      </c>
    </row>
    <row r="6" spans="1:15" ht="3" customHeight="1"/>
    <row r="7" spans="1:15" ht="18.75" customHeight="1">
      <c r="A7" s="131">
        <v>1</v>
      </c>
      <c r="B7" s="16"/>
      <c r="C7" s="82" t="str">
        <f>CLEAN('البيانات الأساسية'!C7)</f>
        <v/>
      </c>
      <c r="D7" s="18"/>
      <c r="E7" s="22" t="e">
        <f>'المتابعة الصفية'!AM450</f>
        <v>#DIV/0!</v>
      </c>
      <c r="F7" s="22">
        <f>'متابعة التقارير والبحوث'!N6</f>
        <v>0</v>
      </c>
      <c r="G7" s="22" t="e">
        <f>SUM('المتابعة الصفية'!M228,'المتابعة الصفية'!M265,'المتابعة الصفية'!M302,'المتابعة الصفية'!M339,'المتابعة الصفية'!M376,'المتابعة الصفية'!M413,'المتابعة الصفية'!M450)/'المتابعة الصفية'!AO450*5</f>
        <v>#DIV/0!</v>
      </c>
      <c r="H7" s="22" t="e">
        <f>SUM('المتابعة الصفية'!N228,'المتابعة الصفية'!N265,'المتابعة الصفية'!N302,'المتابعة الصفية'!N339,'المتابعة الصفية'!N376,'المتابعة الصفية'!N413,'المتابعة الصفية'!N450)/'المتابعة الصفية'!AP450*5</f>
        <v>#DIV/0!</v>
      </c>
      <c r="I7" s="22">
        <f>'الاختبارات القصيرة'!K5</f>
        <v>0</v>
      </c>
      <c r="J7" s="22">
        <f>'متابعة التقارير والبحوث'!N41</f>
        <v>0</v>
      </c>
      <c r="K7" s="21"/>
      <c r="L7" s="22" t="e">
        <f>SUM(E7:J7)</f>
        <v>#DIV/0!</v>
      </c>
    </row>
    <row r="8" spans="1:15" ht="18.75" customHeight="1">
      <c r="A8" s="131">
        <v>2</v>
      </c>
      <c r="B8" s="16"/>
      <c r="C8" s="82" t="str">
        <f>CLEAN('البيانات الأساسية'!C8)</f>
        <v/>
      </c>
      <c r="D8" s="18"/>
      <c r="E8" s="22" t="e">
        <f>'المتابعة الصفية'!AM451</f>
        <v>#DIV/0!</v>
      </c>
      <c r="F8" s="22">
        <f>'متابعة التقارير والبحوث'!N7</f>
        <v>0</v>
      </c>
      <c r="G8" s="22" t="e">
        <f>SUM('المتابعة الصفية'!M229,'المتابعة الصفية'!M266,'المتابعة الصفية'!M303,'المتابعة الصفية'!M340,'المتابعة الصفية'!M377,'المتابعة الصفية'!M414,'المتابعة الصفية'!M451)/'المتابعة الصفية'!AO451*5</f>
        <v>#DIV/0!</v>
      </c>
      <c r="H8" s="22" t="e">
        <f>SUM('المتابعة الصفية'!N229,'المتابعة الصفية'!N266,'المتابعة الصفية'!N303,'المتابعة الصفية'!N340,'المتابعة الصفية'!N377,'المتابعة الصفية'!N414,'المتابعة الصفية'!N451)/'المتابعة الصفية'!AP451*5</f>
        <v>#DIV/0!</v>
      </c>
      <c r="I8" s="22">
        <f>'الاختبارات القصيرة'!K6</f>
        <v>0</v>
      </c>
      <c r="J8" s="22">
        <f>'متابعة التقارير والبحوث'!N42</f>
        <v>0</v>
      </c>
      <c r="K8" s="21"/>
      <c r="L8" s="22" t="e">
        <f t="shared" ref="L8:L27" si="0">SUM(E8:J8)</f>
        <v>#DIV/0!</v>
      </c>
    </row>
    <row r="9" spans="1:15" ht="18.75" customHeight="1">
      <c r="A9" s="131">
        <v>3</v>
      </c>
      <c r="B9" s="16"/>
      <c r="C9" s="82" t="str">
        <f>CLEAN('البيانات الأساسية'!C9)</f>
        <v/>
      </c>
      <c r="D9" s="18"/>
      <c r="E9" s="22" t="e">
        <f>'المتابعة الصفية'!AM452</f>
        <v>#DIV/0!</v>
      </c>
      <c r="F9" s="22">
        <f>'متابعة التقارير والبحوث'!N8</f>
        <v>0</v>
      </c>
      <c r="G9" s="22" t="e">
        <f>SUM('المتابعة الصفية'!M230,'المتابعة الصفية'!M267,'المتابعة الصفية'!M304,'المتابعة الصفية'!M341,'المتابعة الصفية'!M378,'المتابعة الصفية'!M415,'المتابعة الصفية'!M452)/'المتابعة الصفية'!AO452*5</f>
        <v>#DIV/0!</v>
      </c>
      <c r="H9" s="22" t="e">
        <f>SUM('المتابعة الصفية'!N230,'المتابعة الصفية'!N267,'المتابعة الصفية'!N304,'المتابعة الصفية'!N341,'المتابعة الصفية'!N378,'المتابعة الصفية'!N415,'المتابعة الصفية'!N452)/'المتابعة الصفية'!AP452*5</f>
        <v>#DIV/0!</v>
      </c>
      <c r="I9" s="22">
        <f>'الاختبارات القصيرة'!K7</f>
        <v>0</v>
      </c>
      <c r="J9" s="22">
        <f>'متابعة التقارير والبحوث'!N43</f>
        <v>0</v>
      </c>
      <c r="K9" s="21"/>
      <c r="L9" s="22" t="e">
        <f t="shared" si="0"/>
        <v>#DIV/0!</v>
      </c>
    </row>
    <row r="10" spans="1:15" ht="18.75" customHeight="1">
      <c r="A10" s="131">
        <v>4</v>
      </c>
      <c r="B10" s="16"/>
      <c r="C10" s="82" t="str">
        <f>CLEAN('البيانات الأساسية'!C10)</f>
        <v/>
      </c>
      <c r="D10" s="18"/>
      <c r="E10" s="22" t="e">
        <f>'المتابعة الصفية'!AM453</f>
        <v>#DIV/0!</v>
      </c>
      <c r="F10" s="22">
        <f>'متابعة التقارير والبحوث'!N9</f>
        <v>0</v>
      </c>
      <c r="G10" s="22" t="e">
        <f>SUM('المتابعة الصفية'!M231,'المتابعة الصفية'!M268,'المتابعة الصفية'!M305,'المتابعة الصفية'!M342,'المتابعة الصفية'!M379,'المتابعة الصفية'!M416,'المتابعة الصفية'!M453)/'المتابعة الصفية'!AO453*5</f>
        <v>#DIV/0!</v>
      </c>
      <c r="H10" s="22" t="e">
        <f>SUM('المتابعة الصفية'!N231,'المتابعة الصفية'!N268,'المتابعة الصفية'!N305,'المتابعة الصفية'!N342,'المتابعة الصفية'!N379,'المتابعة الصفية'!N416,'المتابعة الصفية'!N453)/'المتابعة الصفية'!AP453*5</f>
        <v>#DIV/0!</v>
      </c>
      <c r="I10" s="22">
        <f>'الاختبارات القصيرة'!K8</f>
        <v>0</v>
      </c>
      <c r="J10" s="22">
        <f>'متابعة التقارير والبحوث'!N44</f>
        <v>0</v>
      </c>
      <c r="K10" s="21"/>
      <c r="L10" s="22" t="e">
        <f t="shared" si="0"/>
        <v>#DIV/0!</v>
      </c>
    </row>
    <row r="11" spans="1:15" ht="18.75" customHeight="1">
      <c r="A11" s="131">
        <v>5</v>
      </c>
      <c r="B11" s="16"/>
      <c r="C11" s="82" t="str">
        <f>CLEAN('البيانات الأساسية'!C11)</f>
        <v/>
      </c>
      <c r="D11" s="18"/>
      <c r="E11" s="22" t="e">
        <f>'المتابعة الصفية'!AM454</f>
        <v>#DIV/0!</v>
      </c>
      <c r="F11" s="22">
        <f>'متابعة التقارير والبحوث'!N10</f>
        <v>0</v>
      </c>
      <c r="G11" s="22" t="e">
        <f>SUM('المتابعة الصفية'!M232,'المتابعة الصفية'!M269,'المتابعة الصفية'!M306,'المتابعة الصفية'!M343,'المتابعة الصفية'!M380,'المتابعة الصفية'!M417,'المتابعة الصفية'!M454)/'المتابعة الصفية'!AO454*5</f>
        <v>#DIV/0!</v>
      </c>
      <c r="H11" s="22" t="e">
        <f>SUM('المتابعة الصفية'!N232,'المتابعة الصفية'!N269,'المتابعة الصفية'!N306,'المتابعة الصفية'!N343,'المتابعة الصفية'!N380,'المتابعة الصفية'!N417,'المتابعة الصفية'!N454)/'المتابعة الصفية'!AP454*5</f>
        <v>#DIV/0!</v>
      </c>
      <c r="I11" s="22">
        <f>'الاختبارات القصيرة'!K9</f>
        <v>0</v>
      </c>
      <c r="J11" s="22">
        <f>'متابعة التقارير والبحوث'!N45</f>
        <v>0</v>
      </c>
      <c r="K11" s="21"/>
      <c r="L11" s="22" t="e">
        <f t="shared" si="0"/>
        <v>#DIV/0!</v>
      </c>
    </row>
    <row r="12" spans="1:15" ht="18.75" customHeight="1">
      <c r="A12" s="131">
        <v>6</v>
      </c>
      <c r="B12" s="16"/>
      <c r="C12" s="82" t="str">
        <f>CLEAN('البيانات الأساسية'!C12)</f>
        <v/>
      </c>
      <c r="D12" s="18"/>
      <c r="E12" s="22" t="e">
        <f>'المتابعة الصفية'!AM455</f>
        <v>#DIV/0!</v>
      </c>
      <c r="F12" s="22">
        <f>'متابعة التقارير والبحوث'!N11</f>
        <v>0</v>
      </c>
      <c r="G12" s="22" t="e">
        <f>SUM('المتابعة الصفية'!M233,'المتابعة الصفية'!M270,'المتابعة الصفية'!M307,'المتابعة الصفية'!M344,'المتابعة الصفية'!M381,'المتابعة الصفية'!M418,'المتابعة الصفية'!M455)/'المتابعة الصفية'!AO455*5</f>
        <v>#DIV/0!</v>
      </c>
      <c r="H12" s="22" t="e">
        <f>SUM('المتابعة الصفية'!N233,'المتابعة الصفية'!N270,'المتابعة الصفية'!N307,'المتابعة الصفية'!N344,'المتابعة الصفية'!N381,'المتابعة الصفية'!N418,'المتابعة الصفية'!N455)/'المتابعة الصفية'!AP455*5</f>
        <v>#DIV/0!</v>
      </c>
      <c r="I12" s="22">
        <f>'الاختبارات القصيرة'!K10</f>
        <v>0</v>
      </c>
      <c r="J12" s="22">
        <f>'متابعة التقارير والبحوث'!N46</f>
        <v>0</v>
      </c>
      <c r="K12" s="21"/>
      <c r="L12" s="22" t="e">
        <f t="shared" si="0"/>
        <v>#DIV/0!</v>
      </c>
    </row>
    <row r="13" spans="1:15" ht="18.75" customHeight="1">
      <c r="A13" s="131">
        <v>7</v>
      </c>
      <c r="B13" s="16"/>
      <c r="C13" s="82" t="str">
        <f>CLEAN('البيانات الأساسية'!C13)</f>
        <v/>
      </c>
      <c r="D13" s="18"/>
      <c r="E13" s="22" t="e">
        <f>'المتابعة الصفية'!AM456</f>
        <v>#DIV/0!</v>
      </c>
      <c r="F13" s="22">
        <f>'متابعة التقارير والبحوث'!N12</f>
        <v>0</v>
      </c>
      <c r="G13" s="22" t="e">
        <f>SUM('المتابعة الصفية'!M234,'المتابعة الصفية'!M271,'المتابعة الصفية'!M308,'المتابعة الصفية'!M345,'المتابعة الصفية'!M382,'المتابعة الصفية'!M419,'المتابعة الصفية'!M456)/'المتابعة الصفية'!AO456*5</f>
        <v>#DIV/0!</v>
      </c>
      <c r="H13" s="22" t="e">
        <f>SUM('المتابعة الصفية'!N234,'المتابعة الصفية'!N271,'المتابعة الصفية'!N308,'المتابعة الصفية'!N345,'المتابعة الصفية'!N382,'المتابعة الصفية'!N419,'المتابعة الصفية'!N456)/'المتابعة الصفية'!AP456*5</f>
        <v>#DIV/0!</v>
      </c>
      <c r="I13" s="22">
        <f>'الاختبارات القصيرة'!K11</f>
        <v>0</v>
      </c>
      <c r="J13" s="22">
        <f>'متابعة التقارير والبحوث'!N47</f>
        <v>0</v>
      </c>
      <c r="K13" s="21"/>
      <c r="L13" s="22" t="e">
        <f t="shared" si="0"/>
        <v>#DIV/0!</v>
      </c>
    </row>
    <row r="14" spans="1:15" ht="18.75" customHeight="1">
      <c r="A14" s="131">
        <v>8</v>
      </c>
      <c r="B14" s="16"/>
      <c r="C14" s="82" t="str">
        <f>CLEAN('البيانات الأساسية'!C14)</f>
        <v/>
      </c>
      <c r="D14" s="18"/>
      <c r="E14" s="22" t="e">
        <f>'المتابعة الصفية'!AM457</f>
        <v>#DIV/0!</v>
      </c>
      <c r="F14" s="22">
        <f>'متابعة التقارير والبحوث'!N13</f>
        <v>0</v>
      </c>
      <c r="G14" s="22" t="e">
        <f>SUM('المتابعة الصفية'!M235,'المتابعة الصفية'!M272,'المتابعة الصفية'!M309,'المتابعة الصفية'!M346,'المتابعة الصفية'!M383,'المتابعة الصفية'!M420,'المتابعة الصفية'!M457)/'المتابعة الصفية'!AO457*5</f>
        <v>#DIV/0!</v>
      </c>
      <c r="H14" s="22" t="e">
        <f>SUM('المتابعة الصفية'!N235,'المتابعة الصفية'!N272,'المتابعة الصفية'!N309,'المتابعة الصفية'!N346,'المتابعة الصفية'!N383,'المتابعة الصفية'!N420,'المتابعة الصفية'!N457)/'المتابعة الصفية'!AP457*5</f>
        <v>#DIV/0!</v>
      </c>
      <c r="I14" s="22">
        <f>'الاختبارات القصيرة'!K12</f>
        <v>0</v>
      </c>
      <c r="J14" s="22">
        <f>'متابعة التقارير والبحوث'!N48</f>
        <v>0</v>
      </c>
      <c r="K14" s="21"/>
      <c r="L14" s="22" t="e">
        <f t="shared" si="0"/>
        <v>#DIV/0!</v>
      </c>
    </row>
    <row r="15" spans="1:15" ht="18.75" customHeight="1">
      <c r="A15" s="131">
        <v>9</v>
      </c>
      <c r="B15" s="16"/>
      <c r="C15" s="82" t="str">
        <f>CLEAN('البيانات الأساسية'!C15)</f>
        <v/>
      </c>
      <c r="D15" s="18"/>
      <c r="E15" s="22" t="e">
        <f>'المتابعة الصفية'!AM458</f>
        <v>#DIV/0!</v>
      </c>
      <c r="F15" s="22">
        <f>'متابعة التقارير والبحوث'!N14</f>
        <v>0</v>
      </c>
      <c r="G15" s="22" t="e">
        <f>SUM('المتابعة الصفية'!M236,'المتابعة الصفية'!M273,'المتابعة الصفية'!M310,'المتابعة الصفية'!M347,'المتابعة الصفية'!M384,'المتابعة الصفية'!M421,'المتابعة الصفية'!M458)/'المتابعة الصفية'!AO458*5</f>
        <v>#DIV/0!</v>
      </c>
      <c r="H15" s="22" t="e">
        <f>SUM('المتابعة الصفية'!N236,'المتابعة الصفية'!N273,'المتابعة الصفية'!N310,'المتابعة الصفية'!N347,'المتابعة الصفية'!N384,'المتابعة الصفية'!N421,'المتابعة الصفية'!N458)/'المتابعة الصفية'!AP458*5</f>
        <v>#DIV/0!</v>
      </c>
      <c r="I15" s="22">
        <f>'الاختبارات القصيرة'!K13</f>
        <v>0</v>
      </c>
      <c r="J15" s="22">
        <f>'متابعة التقارير والبحوث'!N49</f>
        <v>0</v>
      </c>
      <c r="K15" s="21"/>
      <c r="L15" s="22" t="e">
        <f t="shared" si="0"/>
        <v>#DIV/0!</v>
      </c>
    </row>
    <row r="16" spans="1:15" ht="18.75" customHeight="1">
      <c r="A16" s="131">
        <v>10</v>
      </c>
      <c r="B16" s="16"/>
      <c r="C16" s="82" t="str">
        <f>CLEAN('البيانات الأساسية'!C16)</f>
        <v/>
      </c>
      <c r="D16" s="18"/>
      <c r="E16" s="22" t="e">
        <f>'المتابعة الصفية'!AM459</f>
        <v>#DIV/0!</v>
      </c>
      <c r="F16" s="22">
        <f>'متابعة التقارير والبحوث'!N15</f>
        <v>0</v>
      </c>
      <c r="G16" s="22" t="e">
        <f>SUM('المتابعة الصفية'!M237,'المتابعة الصفية'!M274,'المتابعة الصفية'!M311,'المتابعة الصفية'!M348,'المتابعة الصفية'!M385,'المتابعة الصفية'!M422,'المتابعة الصفية'!M459)/'المتابعة الصفية'!AO459*5</f>
        <v>#DIV/0!</v>
      </c>
      <c r="H16" s="22" t="e">
        <f>SUM('المتابعة الصفية'!N237,'المتابعة الصفية'!N274,'المتابعة الصفية'!N311,'المتابعة الصفية'!N348,'المتابعة الصفية'!N385,'المتابعة الصفية'!N422,'المتابعة الصفية'!N459)/'المتابعة الصفية'!AP459*5</f>
        <v>#DIV/0!</v>
      </c>
      <c r="I16" s="22">
        <f>'الاختبارات القصيرة'!K14</f>
        <v>0</v>
      </c>
      <c r="J16" s="22">
        <f>'متابعة التقارير والبحوث'!N50</f>
        <v>0</v>
      </c>
      <c r="K16" s="21"/>
      <c r="L16" s="22" t="e">
        <f t="shared" si="0"/>
        <v>#DIV/0!</v>
      </c>
    </row>
    <row r="17" spans="1:12" ht="18.75" customHeight="1">
      <c r="A17" s="131">
        <v>11</v>
      </c>
      <c r="B17" s="16"/>
      <c r="C17" s="82" t="str">
        <f>CLEAN('البيانات الأساسية'!C17)</f>
        <v/>
      </c>
      <c r="D17" s="18"/>
      <c r="E17" s="22" t="e">
        <f>'المتابعة الصفية'!AM460</f>
        <v>#DIV/0!</v>
      </c>
      <c r="F17" s="22">
        <f>'متابعة التقارير والبحوث'!N16</f>
        <v>0</v>
      </c>
      <c r="G17" s="22" t="e">
        <f>SUM('المتابعة الصفية'!M238,'المتابعة الصفية'!M275,'المتابعة الصفية'!M312,'المتابعة الصفية'!M349,'المتابعة الصفية'!M386,'المتابعة الصفية'!M423,'المتابعة الصفية'!M460)/'المتابعة الصفية'!AO460*5</f>
        <v>#DIV/0!</v>
      </c>
      <c r="H17" s="22" t="e">
        <f>SUM('المتابعة الصفية'!N238,'المتابعة الصفية'!N275,'المتابعة الصفية'!N312,'المتابعة الصفية'!N349,'المتابعة الصفية'!N386,'المتابعة الصفية'!N423,'المتابعة الصفية'!N460)/'المتابعة الصفية'!AP460*5</f>
        <v>#DIV/0!</v>
      </c>
      <c r="I17" s="22">
        <f>'الاختبارات القصيرة'!K15</f>
        <v>0</v>
      </c>
      <c r="J17" s="22">
        <f>'متابعة التقارير والبحوث'!N51</f>
        <v>0</v>
      </c>
      <c r="K17" s="21"/>
      <c r="L17" s="22" t="e">
        <f t="shared" si="0"/>
        <v>#DIV/0!</v>
      </c>
    </row>
    <row r="18" spans="1:12" ht="18.75" customHeight="1">
      <c r="A18" s="131">
        <v>12</v>
      </c>
      <c r="B18" s="16"/>
      <c r="C18" s="82" t="str">
        <f>CLEAN('البيانات الأساسية'!C18)</f>
        <v/>
      </c>
      <c r="D18" s="18"/>
      <c r="E18" s="22" t="e">
        <f>'المتابعة الصفية'!AM461</f>
        <v>#DIV/0!</v>
      </c>
      <c r="F18" s="22">
        <f>'متابعة التقارير والبحوث'!N17</f>
        <v>0</v>
      </c>
      <c r="G18" s="22" t="e">
        <f>SUM('المتابعة الصفية'!M239,'المتابعة الصفية'!M276,'المتابعة الصفية'!M313,'المتابعة الصفية'!M350,'المتابعة الصفية'!M387,'المتابعة الصفية'!M424,'المتابعة الصفية'!M461)/'المتابعة الصفية'!AO461*5</f>
        <v>#DIV/0!</v>
      </c>
      <c r="H18" s="22" t="e">
        <f>SUM('المتابعة الصفية'!N239,'المتابعة الصفية'!N276,'المتابعة الصفية'!N313,'المتابعة الصفية'!N350,'المتابعة الصفية'!N387,'المتابعة الصفية'!N424,'المتابعة الصفية'!N461)/'المتابعة الصفية'!AP461*5</f>
        <v>#DIV/0!</v>
      </c>
      <c r="I18" s="22">
        <f>'الاختبارات القصيرة'!K16</f>
        <v>0</v>
      </c>
      <c r="J18" s="22">
        <f>'متابعة التقارير والبحوث'!N52</f>
        <v>0</v>
      </c>
      <c r="K18" s="21"/>
      <c r="L18" s="22" t="e">
        <f t="shared" si="0"/>
        <v>#DIV/0!</v>
      </c>
    </row>
    <row r="19" spans="1:12" ht="18.75" customHeight="1">
      <c r="A19" s="131">
        <v>13</v>
      </c>
      <c r="B19" s="16"/>
      <c r="C19" s="82" t="str">
        <f>CLEAN('البيانات الأساسية'!C19)</f>
        <v/>
      </c>
      <c r="D19" s="18"/>
      <c r="E19" s="22" t="e">
        <f>'المتابعة الصفية'!AM462</f>
        <v>#DIV/0!</v>
      </c>
      <c r="F19" s="22">
        <f>'متابعة التقارير والبحوث'!N18</f>
        <v>0</v>
      </c>
      <c r="G19" s="22" t="e">
        <f>SUM('المتابعة الصفية'!M240,'المتابعة الصفية'!M277,'المتابعة الصفية'!M314,'المتابعة الصفية'!M351,'المتابعة الصفية'!M388,'المتابعة الصفية'!M425,'المتابعة الصفية'!M462)/'المتابعة الصفية'!AO462*5</f>
        <v>#DIV/0!</v>
      </c>
      <c r="H19" s="22" t="e">
        <f>SUM('المتابعة الصفية'!N240,'المتابعة الصفية'!N277,'المتابعة الصفية'!N314,'المتابعة الصفية'!N351,'المتابعة الصفية'!N388,'المتابعة الصفية'!N425,'المتابعة الصفية'!N462)/'المتابعة الصفية'!AP462*5</f>
        <v>#DIV/0!</v>
      </c>
      <c r="I19" s="22">
        <f>'الاختبارات القصيرة'!K17</f>
        <v>0</v>
      </c>
      <c r="J19" s="22">
        <f>'متابعة التقارير والبحوث'!N53</f>
        <v>0</v>
      </c>
      <c r="K19" s="21"/>
      <c r="L19" s="22" t="e">
        <f t="shared" si="0"/>
        <v>#DIV/0!</v>
      </c>
    </row>
    <row r="20" spans="1:12" ht="18.75" customHeight="1">
      <c r="A20" s="131">
        <v>14</v>
      </c>
      <c r="B20" s="16"/>
      <c r="C20" s="82" t="str">
        <f>CLEAN('البيانات الأساسية'!C20)</f>
        <v/>
      </c>
      <c r="D20" s="18"/>
      <c r="E20" s="22" t="e">
        <f>'المتابعة الصفية'!AM463</f>
        <v>#DIV/0!</v>
      </c>
      <c r="F20" s="22">
        <f>'متابعة التقارير والبحوث'!N19</f>
        <v>0</v>
      </c>
      <c r="G20" s="22" t="e">
        <f>SUM('المتابعة الصفية'!M241,'المتابعة الصفية'!M278,'المتابعة الصفية'!M315,'المتابعة الصفية'!M352,'المتابعة الصفية'!M389,'المتابعة الصفية'!M426,'المتابعة الصفية'!M463)/'المتابعة الصفية'!AO463*5</f>
        <v>#DIV/0!</v>
      </c>
      <c r="H20" s="22" t="e">
        <f>SUM('المتابعة الصفية'!N241,'المتابعة الصفية'!N278,'المتابعة الصفية'!N315,'المتابعة الصفية'!N352,'المتابعة الصفية'!N389,'المتابعة الصفية'!N426,'المتابعة الصفية'!N463)/'المتابعة الصفية'!AP463*5</f>
        <v>#DIV/0!</v>
      </c>
      <c r="I20" s="22">
        <f>'الاختبارات القصيرة'!K18</f>
        <v>0</v>
      </c>
      <c r="J20" s="22">
        <f>'متابعة التقارير والبحوث'!N54</f>
        <v>0</v>
      </c>
      <c r="K20" s="21"/>
      <c r="L20" s="22" t="e">
        <f t="shared" si="0"/>
        <v>#DIV/0!</v>
      </c>
    </row>
    <row r="21" spans="1:12" ht="18.75" customHeight="1">
      <c r="A21" s="131">
        <v>15</v>
      </c>
      <c r="B21" s="16"/>
      <c r="C21" s="82" t="str">
        <f>CLEAN('البيانات الأساسية'!C21)</f>
        <v/>
      </c>
      <c r="D21" s="18"/>
      <c r="E21" s="22" t="e">
        <f>'المتابعة الصفية'!AM464</f>
        <v>#DIV/0!</v>
      </c>
      <c r="F21" s="22">
        <f>'متابعة التقارير والبحوث'!N20</f>
        <v>0</v>
      </c>
      <c r="G21" s="22" t="e">
        <f>SUM('المتابعة الصفية'!M242,'المتابعة الصفية'!M279,'المتابعة الصفية'!M316,'المتابعة الصفية'!M353,'المتابعة الصفية'!M390,'المتابعة الصفية'!M427,'المتابعة الصفية'!M464)/'المتابعة الصفية'!AO464*5</f>
        <v>#DIV/0!</v>
      </c>
      <c r="H21" s="22" t="e">
        <f>SUM('المتابعة الصفية'!N242,'المتابعة الصفية'!N279,'المتابعة الصفية'!N316,'المتابعة الصفية'!N353,'المتابعة الصفية'!N390,'المتابعة الصفية'!N427,'المتابعة الصفية'!N464)/'المتابعة الصفية'!AP464*5</f>
        <v>#DIV/0!</v>
      </c>
      <c r="I21" s="22">
        <f>'الاختبارات القصيرة'!K19</f>
        <v>0</v>
      </c>
      <c r="J21" s="22">
        <f>'متابعة التقارير والبحوث'!N55</f>
        <v>0</v>
      </c>
      <c r="K21" s="21"/>
      <c r="L21" s="22" t="e">
        <f t="shared" si="0"/>
        <v>#DIV/0!</v>
      </c>
    </row>
    <row r="22" spans="1:12" ht="18.75" customHeight="1">
      <c r="A22" s="131">
        <v>16</v>
      </c>
      <c r="B22" s="16"/>
      <c r="C22" s="82" t="str">
        <f>CLEAN('البيانات الأساسية'!C22)</f>
        <v/>
      </c>
      <c r="D22" s="18"/>
      <c r="E22" s="22" t="e">
        <f>'المتابعة الصفية'!AM465</f>
        <v>#DIV/0!</v>
      </c>
      <c r="F22" s="22">
        <f>'متابعة التقارير والبحوث'!N21</f>
        <v>0</v>
      </c>
      <c r="G22" s="22" t="e">
        <f>SUM('المتابعة الصفية'!M243,'المتابعة الصفية'!M280,'المتابعة الصفية'!M317,'المتابعة الصفية'!M354,'المتابعة الصفية'!M391,'المتابعة الصفية'!M428,'المتابعة الصفية'!M465)/'المتابعة الصفية'!AO465*5</f>
        <v>#DIV/0!</v>
      </c>
      <c r="H22" s="22" t="e">
        <f>SUM('المتابعة الصفية'!N243,'المتابعة الصفية'!N280,'المتابعة الصفية'!N317,'المتابعة الصفية'!N354,'المتابعة الصفية'!N391,'المتابعة الصفية'!N428,'المتابعة الصفية'!N465)/'المتابعة الصفية'!AP465*5</f>
        <v>#DIV/0!</v>
      </c>
      <c r="I22" s="22">
        <f>'الاختبارات القصيرة'!K20</f>
        <v>0</v>
      </c>
      <c r="J22" s="22">
        <f>'متابعة التقارير والبحوث'!N56</f>
        <v>0</v>
      </c>
      <c r="K22" s="21"/>
      <c r="L22" s="22" t="e">
        <f t="shared" si="0"/>
        <v>#DIV/0!</v>
      </c>
    </row>
    <row r="23" spans="1:12" ht="18.75" customHeight="1">
      <c r="A23" s="131">
        <v>17</v>
      </c>
      <c r="B23" s="16"/>
      <c r="C23" s="82" t="str">
        <f>CLEAN('البيانات الأساسية'!C23)</f>
        <v/>
      </c>
      <c r="D23" s="18"/>
      <c r="E23" s="22" t="e">
        <f>'المتابعة الصفية'!AM466</f>
        <v>#DIV/0!</v>
      </c>
      <c r="F23" s="22">
        <f>'متابعة التقارير والبحوث'!N22</f>
        <v>0</v>
      </c>
      <c r="G23" s="22" t="e">
        <f>SUM('المتابعة الصفية'!M244,'المتابعة الصفية'!M281,'المتابعة الصفية'!M318,'المتابعة الصفية'!M355,'المتابعة الصفية'!M392,'المتابعة الصفية'!M429,'المتابعة الصفية'!M466)/'المتابعة الصفية'!AO466*5</f>
        <v>#DIV/0!</v>
      </c>
      <c r="H23" s="22" t="e">
        <f>SUM('المتابعة الصفية'!N244,'المتابعة الصفية'!N281,'المتابعة الصفية'!N318,'المتابعة الصفية'!N355,'المتابعة الصفية'!N392,'المتابعة الصفية'!N429,'المتابعة الصفية'!N466)/'المتابعة الصفية'!AP466*5</f>
        <v>#DIV/0!</v>
      </c>
      <c r="I23" s="22">
        <f>'الاختبارات القصيرة'!K21</f>
        <v>0</v>
      </c>
      <c r="J23" s="22">
        <f>'متابعة التقارير والبحوث'!N57</f>
        <v>0</v>
      </c>
      <c r="K23" s="21"/>
      <c r="L23" s="22" t="e">
        <f t="shared" si="0"/>
        <v>#DIV/0!</v>
      </c>
    </row>
    <row r="24" spans="1:12" ht="18.75" customHeight="1">
      <c r="A24" s="131">
        <v>18</v>
      </c>
      <c r="B24" s="16"/>
      <c r="C24" s="82" t="str">
        <f>CLEAN('البيانات الأساسية'!C24)</f>
        <v/>
      </c>
      <c r="D24" s="18"/>
      <c r="E24" s="22" t="e">
        <f>'المتابعة الصفية'!AM467</f>
        <v>#DIV/0!</v>
      </c>
      <c r="F24" s="22">
        <f>'متابعة التقارير والبحوث'!N23</f>
        <v>0</v>
      </c>
      <c r="G24" s="22" t="e">
        <f>SUM('المتابعة الصفية'!M245,'المتابعة الصفية'!M282,'المتابعة الصفية'!M319,'المتابعة الصفية'!M356,'المتابعة الصفية'!M393,'المتابعة الصفية'!M430,'المتابعة الصفية'!M467)/'المتابعة الصفية'!AO467*5</f>
        <v>#DIV/0!</v>
      </c>
      <c r="H24" s="22" t="e">
        <f>SUM('المتابعة الصفية'!N245,'المتابعة الصفية'!N282,'المتابعة الصفية'!N319,'المتابعة الصفية'!N356,'المتابعة الصفية'!N393,'المتابعة الصفية'!N430,'المتابعة الصفية'!N467)/'المتابعة الصفية'!AP467*5</f>
        <v>#DIV/0!</v>
      </c>
      <c r="I24" s="22">
        <f>'الاختبارات القصيرة'!K22</f>
        <v>0</v>
      </c>
      <c r="J24" s="22">
        <f>'متابعة التقارير والبحوث'!N58</f>
        <v>0</v>
      </c>
      <c r="K24" s="21"/>
      <c r="L24" s="22" t="e">
        <f t="shared" si="0"/>
        <v>#DIV/0!</v>
      </c>
    </row>
    <row r="25" spans="1:12" ht="18.75" customHeight="1">
      <c r="A25" s="131">
        <v>19</v>
      </c>
      <c r="B25" s="16"/>
      <c r="C25" s="82" t="str">
        <f>CLEAN('البيانات الأساسية'!C25)</f>
        <v/>
      </c>
      <c r="D25" s="18"/>
      <c r="E25" s="22" t="e">
        <f>'المتابعة الصفية'!AM468</f>
        <v>#DIV/0!</v>
      </c>
      <c r="F25" s="22">
        <f>'متابعة التقارير والبحوث'!N24</f>
        <v>0</v>
      </c>
      <c r="G25" s="22" t="e">
        <f>SUM('المتابعة الصفية'!M246,'المتابعة الصفية'!M283,'المتابعة الصفية'!M320,'المتابعة الصفية'!M357,'المتابعة الصفية'!M394,'المتابعة الصفية'!M431,'المتابعة الصفية'!M468)/'المتابعة الصفية'!AO468*5</f>
        <v>#DIV/0!</v>
      </c>
      <c r="H25" s="22" t="e">
        <f>SUM('المتابعة الصفية'!N246,'المتابعة الصفية'!N283,'المتابعة الصفية'!N320,'المتابعة الصفية'!N357,'المتابعة الصفية'!N394,'المتابعة الصفية'!N431,'المتابعة الصفية'!N468)/'المتابعة الصفية'!AP468*5</f>
        <v>#DIV/0!</v>
      </c>
      <c r="I25" s="22">
        <f>'الاختبارات القصيرة'!K23</f>
        <v>0</v>
      </c>
      <c r="J25" s="22">
        <f>'متابعة التقارير والبحوث'!N59</f>
        <v>0</v>
      </c>
      <c r="K25" s="21"/>
      <c r="L25" s="22" t="e">
        <f t="shared" si="0"/>
        <v>#DIV/0!</v>
      </c>
    </row>
    <row r="26" spans="1:12" ht="18.75" customHeight="1">
      <c r="A26" s="131">
        <v>20</v>
      </c>
      <c r="B26" s="16"/>
      <c r="C26" s="82" t="str">
        <f>CLEAN('البيانات الأساسية'!C26)</f>
        <v/>
      </c>
      <c r="D26" s="18"/>
      <c r="E26" s="22" t="e">
        <f>'المتابعة الصفية'!AM469</f>
        <v>#DIV/0!</v>
      </c>
      <c r="F26" s="22">
        <f>'متابعة التقارير والبحوث'!N25</f>
        <v>0</v>
      </c>
      <c r="G26" s="22" t="e">
        <f>SUM('المتابعة الصفية'!M247,'المتابعة الصفية'!M284,'المتابعة الصفية'!M321,'المتابعة الصفية'!M358,'المتابعة الصفية'!M395,'المتابعة الصفية'!M432,'المتابعة الصفية'!M469)/'المتابعة الصفية'!AO469*5</f>
        <v>#DIV/0!</v>
      </c>
      <c r="H26" s="22" t="e">
        <f>SUM('المتابعة الصفية'!N247,'المتابعة الصفية'!N284,'المتابعة الصفية'!N321,'المتابعة الصفية'!N358,'المتابعة الصفية'!N395,'المتابعة الصفية'!N432,'المتابعة الصفية'!N469)/'المتابعة الصفية'!AP469*5</f>
        <v>#DIV/0!</v>
      </c>
      <c r="I26" s="22">
        <f>'الاختبارات القصيرة'!K24</f>
        <v>0</v>
      </c>
      <c r="J26" s="22">
        <f>'متابعة التقارير والبحوث'!N60</f>
        <v>0</v>
      </c>
      <c r="K26" s="21"/>
      <c r="L26" s="22" t="e">
        <f t="shared" si="0"/>
        <v>#DIV/0!</v>
      </c>
    </row>
    <row r="27" spans="1:12" ht="18.75" customHeight="1">
      <c r="A27" s="131">
        <v>21</v>
      </c>
      <c r="B27" s="16"/>
      <c r="C27" s="82" t="str">
        <f>CLEAN('البيانات الأساسية'!C27)</f>
        <v/>
      </c>
      <c r="D27" s="18"/>
      <c r="E27" s="22" t="e">
        <f>'المتابعة الصفية'!AM470</f>
        <v>#DIV/0!</v>
      </c>
      <c r="F27" s="22">
        <f>'متابعة التقارير والبحوث'!N26</f>
        <v>0</v>
      </c>
      <c r="G27" s="22" t="e">
        <f>SUM('المتابعة الصفية'!M248,'المتابعة الصفية'!M285,'المتابعة الصفية'!M322,'المتابعة الصفية'!M359,'المتابعة الصفية'!M396,'المتابعة الصفية'!M433,'المتابعة الصفية'!M470)/'المتابعة الصفية'!AO470*5</f>
        <v>#DIV/0!</v>
      </c>
      <c r="H27" s="22" t="e">
        <f>SUM('المتابعة الصفية'!N248,'المتابعة الصفية'!N285,'المتابعة الصفية'!N322,'المتابعة الصفية'!N359,'المتابعة الصفية'!N396,'المتابعة الصفية'!N433,'المتابعة الصفية'!N470)/'المتابعة الصفية'!AP470*5</f>
        <v>#DIV/0!</v>
      </c>
      <c r="I27" s="22">
        <f>'الاختبارات القصيرة'!K25</f>
        <v>0</v>
      </c>
      <c r="J27" s="22">
        <f>'متابعة التقارير والبحوث'!N61</f>
        <v>0</v>
      </c>
      <c r="K27" s="21"/>
      <c r="L27" s="22" t="e">
        <f t="shared" si="0"/>
        <v>#DIV/0!</v>
      </c>
    </row>
    <row r="28" spans="1:12" ht="18.75" customHeight="1">
      <c r="A28" s="131">
        <v>22</v>
      </c>
      <c r="B28" s="16"/>
      <c r="C28" s="82" t="str">
        <f>CLEAN('البيانات الأساسية'!C28)</f>
        <v/>
      </c>
      <c r="D28" s="18"/>
      <c r="E28" s="22" t="e">
        <f>'المتابعة الصفية'!AM471</f>
        <v>#DIV/0!</v>
      </c>
      <c r="F28" s="22">
        <f>'متابعة التقارير والبحوث'!N27</f>
        <v>0</v>
      </c>
      <c r="G28" s="22" t="e">
        <f>SUM('المتابعة الصفية'!M249,'المتابعة الصفية'!M286,'المتابعة الصفية'!M323,'المتابعة الصفية'!M360,'المتابعة الصفية'!M397,'المتابعة الصفية'!M434,'المتابعة الصفية'!M471)/'المتابعة الصفية'!AO471*5</f>
        <v>#DIV/0!</v>
      </c>
      <c r="H28" s="22" t="e">
        <f>SUM('المتابعة الصفية'!N249,'المتابعة الصفية'!N286,'المتابعة الصفية'!N323,'المتابعة الصفية'!N360,'المتابعة الصفية'!N397,'المتابعة الصفية'!N434,'المتابعة الصفية'!N471)/'المتابعة الصفية'!AP471*5</f>
        <v>#DIV/0!</v>
      </c>
      <c r="I28" s="22">
        <f>'الاختبارات القصيرة'!K26</f>
        <v>0</v>
      </c>
      <c r="J28" s="22">
        <f>'متابعة التقارير والبحوث'!N62</f>
        <v>0</v>
      </c>
      <c r="K28" s="21"/>
      <c r="L28" s="22" t="e">
        <f t="shared" ref="L28:L31" si="1">SUM(E28:J28)</f>
        <v>#DIV/0!</v>
      </c>
    </row>
    <row r="29" spans="1:12" ht="18.75" customHeight="1">
      <c r="A29" s="131">
        <v>23</v>
      </c>
      <c r="B29" s="16"/>
      <c r="C29" s="82" t="str">
        <f>CLEAN('البيانات الأساسية'!C29)</f>
        <v/>
      </c>
      <c r="D29" s="18"/>
      <c r="E29" s="22" t="e">
        <f>'المتابعة الصفية'!AM472</f>
        <v>#DIV/0!</v>
      </c>
      <c r="F29" s="22">
        <f>'متابعة التقارير والبحوث'!N28</f>
        <v>0</v>
      </c>
      <c r="G29" s="22" t="e">
        <f>SUM('المتابعة الصفية'!M250,'المتابعة الصفية'!M287,'المتابعة الصفية'!M324,'المتابعة الصفية'!M361,'المتابعة الصفية'!M398,'المتابعة الصفية'!M435,'المتابعة الصفية'!M472)/'المتابعة الصفية'!AO472*5</f>
        <v>#DIV/0!</v>
      </c>
      <c r="H29" s="22" t="e">
        <f>SUM('المتابعة الصفية'!N250,'المتابعة الصفية'!N287,'المتابعة الصفية'!N324,'المتابعة الصفية'!N361,'المتابعة الصفية'!N398,'المتابعة الصفية'!N435,'المتابعة الصفية'!N472)/'المتابعة الصفية'!AP472*5</f>
        <v>#DIV/0!</v>
      </c>
      <c r="I29" s="22">
        <f>'الاختبارات القصيرة'!K27</f>
        <v>0</v>
      </c>
      <c r="J29" s="22">
        <f>'متابعة التقارير والبحوث'!N63</f>
        <v>0</v>
      </c>
      <c r="K29" s="21"/>
      <c r="L29" s="22" t="e">
        <f t="shared" si="1"/>
        <v>#DIV/0!</v>
      </c>
    </row>
    <row r="30" spans="1:12" ht="18.75" customHeight="1">
      <c r="A30" s="131">
        <v>24</v>
      </c>
      <c r="B30" s="16"/>
      <c r="C30" s="82" t="str">
        <f>CLEAN('البيانات الأساسية'!C30)</f>
        <v/>
      </c>
      <c r="D30" s="18"/>
      <c r="E30" s="22" t="e">
        <f>'المتابعة الصفية'!AM473</f>
        <v>#DIV/0!</v>
      </c>
      <c r="F30" s="22">
        <f>'متابعة التقارير والبحوث'!N29</f>
        <v>0</v>
      </c>
      <c r="G30" s="22" t="e">
        <f>SUM('المتابعة الصفية'!M251,'المتابعة الصفية'!M288,'المتابعة الصفية'!M325,'المتابعة الصفية'!M362,'المتابعة الصفية'!M399,'المتابعة الصفية'!M436,'المتابعة الصفية'!M473)/'المتابعة الصفية'!AO473*5</f>
        <v>#DIV/0!</v>
      </c>
      <c r="H30" s="22" t="e">
        <f>SUM('المتابعة الصفية'!N251,'المتابعة الصفية'!N288,'المتابعة الصفية'!N325,'المتابعة الصفية'!N362,'المتابعة الصفية'!N399,'المتابعة الصفية'!N436,'المتابعة الصفية'!N473)/'المتابعة الصفية'!AP473*5</f>
        <v>#DIV/0!</v>
      </c>
      <c r="I30" s="22">
        <f>'الاختبارات القصيرة'!K28</f>
        <v>0</v>
      </c>
      <c r="J30" s="22">
        <f>'متابعة التقارير والبحوث'!N64</f>
        <v>0</v>
      </c>
      <c r="K30" s="21"/>
      <c r="L30" s="22" t="e">
        <f t="shared" si="1"/>
        <v>#DIV/0!</v>
      </c>
    </row>
    <row r="31" spans="1:12" ht="18.75" customHeight="1">
      <c r="A31" s="131">
        <v>25</v>
      </c>
      <c r="B31" s="16"/>
      <c r="C31" s="82" t="str">
        <f>CLEAN('البيانات الأساسية'!C31)</f>
        <v/>
      </c>
      <c r="D31" s="18"/>
      <c r="E31" s="22" t="e">
        <f>'المتابعة الصفية'!AM474</f>
        <v>#DIV/0!</v>
      </c>
      <c r="F31" s="22">
        <f>'متابعة التقارير والبحوث'!N30</f>
        <v>0</v>
      </c>
      <c r="G31" s="22" t="e">
        <f>SUM('المتابعة الصفية'!M252,'المتابعة الصفية'!M289,'المتابعة الصفية'!M326,'المتابعة الصفية'!M363,'المتابعة الصفية'!M400,'المتابعة الصفية'!M437,'المتابعة الصفية'!M474)/'المتابعة الصفية'!AO474*5</f>
        <v>#DIV/0!</v>
      </c>
      <c r="H31" s="22" t="e">
        <f>SUM('المتابعة الصفية'!N252,'المتابعة الصفية'!N289,'المتابعة الصفية'!N326,'المتابعة الصفية'!N363,'المتابعة الصفية'!N400,'المتابعة الصفية'!N437,'المتابعة الصفية'!N474)/'المتابعة الصفية'!AP474*5</f>
        <v>#DIV/0!</v>
      </c>
      <c r="I31" s="22">
        <f>'الاختبارات القصيرة'!K29</f>
        <v>0</v>
      </c>
      <c r="J31" s="22">
        <f>'متابعة التقارير والبحوث'!N65</f>
        <v>0</v>
      </c>
      <c r="K31" s="21"/>
      <c r="L31" s="22" t="e">
        <f t="shared" si="1"/>
        <v>#DIV/0!</v>
      </c>
    </row>
  </sheetData>
  <sheetProtection password="CE28" sheet="1" objects="1" scenarios="1" selectLockedCells="1"/>
  <mergeCells count="6">
    <mergeCell ref="A2:C2"/>
    <mergeCell ref="H2:I2"/>
    <mergeCell ref="K2:L2"/>
    <mergeCell ref="A4:A5"/>
    <mergeCell ref="C4:C5"/>
    <mergeCell ref="E2:F2"/>
  </mergeCells>
  <pageMargins left="0.38" right="0.6" top="0.75" bottom="0.75" header="0.3" footer="0.3"/>
  <pageSetup orientation="portrait" horizontalDpi="4294967293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2" tint="-9.9978637043366805E-2"/>
  </sheetPr>
  <dimension ref="A2:O30"/>
  <sheetViews>
    <sheetView showGridLines="0" rightToLeft="1" topLeftCell="A16" zoomScale="120" zoomScaleNormal="120" zoomScalePageLayoutView="110" workbookViewId="0">
      <selection activeCell="J28" sqref="J28"/>
    </sheetView>
  </sheetViews>
  <sheetFormatPr defaultRowHeight="18.75" customHeight="1"/>
  <cols>
    <col min="1" max="1" width="4.875" style="19" customWidth="1"/>
    <col min="2" max="2" width="22.5" style="17" customWidth="1"/>
    <col min="3" max="3" width="5.875" style="17" customWidth="1"/>
    <col min="4" max="6" width="5.125" style="17" customWidth="1"/>
    <col min="7" max="10" width="5.5" style="17" customWidth="1"/>
    <col min="11" max="11" width="5.125" style="17" customWidth="1"/>
    <col min="12" max="16384" width="9" style="17"/>
  </cols>
  <sheetData>
    <row r="2" spans="1:15" ht="22.5" customHeight="1" thickBot="1">
      <c r="A2" s="263" t="s">
        <v>105</v>
      </c>
      <c r="B2" s="263"/>
      <c r="C2" s="263"/>
      <c r="D2" s="321" t="str">
        <f>CLEAN('البيانات الأساسية'!C4)</f>
        <v>2ث 1</v>
      </c>
      <c r="E2" s="321"/>
      <c r="F2" s="263" t="s">
        <v>71</v>
      </c>
      <c r="G2" s="263"/>
      <c r="H2" s="321" t="str">
        <f>CLEAN('البيانات الأساسية'!C2)</f>
        <v>الفيزياء2</v>
      </c>
      <c r="I2" s="321"/>
      <c r="J2" s="66"/>
      <c r="K2" s="81"/>
      <c r="L2" s="66"/>
      <c r="N2" s="56"/>
      <c r="O2" s="14"/>
    </row>
    <row r="3" spans="1:15" ht="10.5" customHeight="1"/>
    <row r="4" spans="1:15" ht="141" customHeight="1">
      <c r="A4" s="320" t="s">
        <v>14</v>
      </c>
      <c r="B4" s="319" t="s">
        <v>7</v>
      </c>
      <c r="C4" s="132" t="s">
        <v>36</v>
      </c>
      <c r="D4" s="132" t="s">
        <v>37</v>
      </c>
      <c r="E4" s="132" t="s">
        <v>38</v>
      </c>
      <c r="F4" s="132" t="s">
        <v>12</v>
      </c>
      <c r="G4" s="132" t="s">
        <v>39</v>
      </c>
      <c r="H4" s="132" t="s">
        <v>40</v>
      </c>
      <c r="I4" s="132" t="s">
        <v>89</v>
      </c>
      <c r="J4" s="132" t="s">
        <v>90</v>
      </c>
      <c r="K4" s="132" t="s">
        <v>0</v>
      </c>
      <c r="L4" s="133" t="s">
        <v>47</v>
      </c>
      <c r="M4" s="20"/>
    </row>
    <row r="5" spans="1:15" ht="18.75" customHeight="1" thickBot="1">
      <c r="A5" s="322"/>
      <c r="B5" s="323"/>
      <c r="C5" s="201">
        <v>5</v>
      </c>
      <c r="D5" s="201">
        <v>5</v>
      </c>
      <c r="E5" s="201">
        <v>5</v>
      </c>
      <c r="F5" s="201">
        <v>5</v>
      </c>
      <c r="G5" s="201">
        <v>15</v>
      </c>
      <c r="H5" s="201">
        <v>10</v>
      </c>
      <c r="I5" s="201">
        <v>10</v>
      </c>
      <c r="J5" s="201">
        <v>40</v>
      </c>
      <c r="K5" s="201">
        <v>5</v>
      </c>
      <c r="L5" s="201">
        <v>100</v>
      </c>
    </row>
    <row r="6" spans="1:15" ht="18.75" customHeight="1">
      <c r="A6" s="131">
        <v>1</v>
      </c>
      <c r="B6" s="82" t="str">
        <f>CLEAN('البيانات الأساسية'!C7)</f>
        <v/>
      </c>
      <c r="C6" s="22" t="e">
        <f>('نتائج الفترة الاولى'!E7+'نتائج الفترة الثانية'!E7)/2</f>
        <v>#DIV/0!</v>
      </c>
      <c r="D6" s="22">
        <f>'متابعة التقارير والبحوث'!N6</f>
        <v>0</v>
      </c>
      <c r="E6" s="22" t="e">
        <f>('نتائج الفترة الاولى'!G7+'نتائج الفترة الثانية'!G7)/2</f>
        <v>#DIV/0!</v>
      </c>
      <c r="F6" s="22" t="e">
        <f>('نتائج الفترة الاولى'!H7+'نتائج الفترة الثانية'!H7)/2</f>
        <v>#DIV/0!</v>
      </c>
      <c r="G6" s="22">
        <f>('الاختبارات القصيرة'!G5+'الاختبارات القصيرة'!K5)/2</f>
        <v>0</v>
      </c>
      <c r="H6" s="22">
        <f>'متابعة التقارير والبحوث'!N41</f>
        <v>0</v>
      </c>
      <c r="I6" s="199"/>
      <c r="J6" s="199"/>
      <c r="K6" s="22">
        <f>'ملخص الحضور'!H5</f>
        <v>5</v>
      </c>
      <c r="L6" s="22" t="e">
        <f>SUM(C6:K6)</f>
        <v>#DIV/0!</v>
      </c>
    </row>
    <row r="7" spans="1:15" ht="18.75" customHeight="1">
      <c r="A7" s="131">
        <v>2</v>
      </c>
      <c r="B7" s="82" t="str">
        <f>CLEAN('البيانات الأساسية'!C8)</f>
        <v/>
      </c>
      <c r="C7" s="22" t="e">
        <f>('نتائج الفترة الاولى'!E8+'نتائج الفترة الثانية'!E8)/2</f>
        <v>#DIV/0!</v>
      </c>
      <c r="D7" s="22">
        <f>'متابعة التقارير والبحوث'!N7</f>
        <v>0</v>
      </c>
      <c r="E7" s="22" t="e">
        <f>('نتائج الفترة الاولى'!G8+'نتائج الفترة الثانية'!G8)/2</f>
        <v>#DIV/0!</v>
      </c>
      <c r="F7" s="22" t="e">
        <f>('نتائج الفترة الاولى'!H8+'نتائج الفترة الثانية'!H8)/2</f>
        <v>#DIV/0!</v>
      </c>
      <c r="G7" s="22">
        <f>('الاختبارات القصيرة'!G6+'الاختبارات القصيرة'!K6)/2</f>
        <v>0</v>
      </c>
      <c r="H7" s="22">
        <f>'متابعة التقارير والبحوث'!N42</f>
        <v>0</v>
      </c>
      <c r="I7" s="199"/>
      <c r="J7" s="199"/>
      <c r="K7" s="22">
        <f>'ملخص الحضور'!H6</f>
        <v>5</v>
      </c>
      <c r="L7" s="22" t="e">
        <f t="shared" ref="L7:L26" si="0">SUM(C7:K7)</f>
        <v>#DIV/0!</v>
      </c>
    </row>
    <row r="8" spans="1:15" ht="18.75" customHeight="1">
      <c r="A8" s="131">
        <v>3</v>
      </c>
      <c r="B8" s="82" t="str">
        <f>CLEAN('البيانات الأساسية'!C9)</f>
        <v/>
      </c>
      <c r="C8" s="22" t="e">
        <f>('نتائج الفترة الاولى'!E9+'نتائج الفترة الثانية'!E9)/2</f>
        <v>#DIV/0!</v>
      </c>
      <c r="D8" s="22">
        <f>'متابعة التقارير والبحوث'!N8</f>
        <v>0</v>
      </c>
      <c r="E8" s="22" t="e">
        <f>('نتائج الفترة الاولى'!G9+'نتائج الفترة الثانية'!G9)/2</f>
        <v>#DIV/0!</v>
      </c>
      <c r="F8" s="22" t="e">
        <f>('نتائج الفترة الاولى'!H9+'نتائج الفترة الثانية'!H9)/2</f>
        <v>#DIV/0!</v>
      </c>
      <c r="G8" s="22">
        <f>('الاختبارات القصيرة'!G7+'الاختبارات القصيرة'!K7)/2</f>
        <v>0</v>
      </c>
      <c r="H8" s="22">
        <f>'متابعة التقارير والبحوث'!N43</f>
        <v>0</v>
      </c>
      <c r="I8" s="199"/>
      <c r="J8" s="199"/>
      <c r="K8" s="22">
        <f>'ملخص الحضور'!H7</f>
        <v>5</v>
      </c>
      <c r="L8" s="22" t="e">
        <f t="shared" si="0"/>
        <v>#DIV/0!</v>
      </c>
    </row>
    <row r="9" spans="1:15" ht="18.75" customHeight="1">
      <c r="A9" s="131">
        <v>4</v>
      </c>
      <c r="B9" s="82" t="str">
        <f>CLEAN('البيانات الأساسية'!C10)</f>
        <v/>
      </c>
      <c r="C9" s="22" t="e">
        <f>('نتائج الفترة الاولى'!E10+'نتائج الفترة الثانية'!E10)/2</f>
        <v>#DIV/0!</v>
      </c>
      <c r="D9" s="22">
        <f>'متابعة التقارير والبحوث'!N9</f>
        <v>0</v>
      </c>
      <c r="E9" s="22" t="e">
        <f>('نتائج الفترة الاولى'!G10+'نتائج الفترة الثانية'!G10)/2</f>
        <v>#DIV/0!</v>
      </c>
      <c r="F9" s="22" t="e">
        <f>('نتائج الفترة الاولى'!H10+'نتائج الفترة الثانية'!H10)/2</f>
        <v>#DIV/0!</v>
      </c>
      <c r="G9" s="22">
        <f>('الاختبارات القصيرة'!G8+'الاختبارات القصيرة'!K8)/2</f>
        <v>0</v>
      </c>
      <c r="H9" s="22">
        <f>'متابعة التقارير والبحوث'!N44</f>
        <v>0</v>
      </c>
      <c r="I9" s="199"/>
      <c r="J9" s="199"/>
      <c r="K9" s="22">
        <f>'ملخص الحضور'!H8</f>
        <v>5</v>
      </c>
      <c r="L9" s="22" t="e">
        <f t="shared" si="0"/>
        <v>#DIV/0!</v>
      </c>
    </row>
    <row r="10" spans="1:15" ht="18.75" customHeight="1">
      <c r="A10" s="131">
        <v>5</v>
      </c>
      <c r="B10" s="82" t="str">
        <f>CLEAN('البيانات الأساسية'!C11)</f>
        <v/>
      </c>
      <c r="C10" s="22" t="e">
        <f>('نتائج الفترة الاولى'!E11+'نتائج الفترة الثانية'!E11)/2</f>
        <v>#DIV/0!</v>
      </c>
      <c r="D10" s="22">
        <f>'متابعة التقارير والبحوث'!N10</f>
        <v>0</v>
      </c>
      <c r="E10" s="22" t="e">
        <f>('نتائج الفترة الاولى'!G11+'نتائج الفترة الثانية'!G11)/2</f>
        <v>#DIV/0!</v>
      </c>
      <c r="F10" s="22" t="e">
        <f>('نتائج الفترة الاولى'!H11+'نتائج الفترة الثانية'!H11)/2</f>
        <v>#DIV/0!</v>
      </c>
      <c r="G10" s="22">
        <f>('الاختبارات القصيرة'!G9+'الاختبارات القصيرة'!K9)/2</f>
        <v>0</v>
      </c>
      <c r="H10" s="22">
        <f>'متابعة التقارير والبحوث'!N45</f>
        <v>0</v>
      </c>
      <c r="I10" s="199"/>
      <c r="J10" s="199"/>
      <c r="K10" s="22">
        <f>'ملخص الحضور'!H9</f>
        <v>5</v>
      </c>
      <c r="L10" s="22" t="e">
        <f t="shared" si="0"/>
        <v>#DIV/0!</v>
      </c>
    </row>
    <row r="11" spans="1:15" ht="18.75" customHeight="1">
      <c r="A11" s="131">
        <v>6</v>
      </c>
      <c r="B11" s="82" t="str">
        <f>CLEAN('البيانات الأساسية'!C12)</f>
        <v/>
      </c>
      <c r="C11" s="22" t="e">
        <f>('نتائج الفترة الاولى'!E12+'نتائج الفترة الثانية'!E12)/2</f>
        <v>#DIV/0!</v>
      </c>
      <c r="D11" s="22">
        <f>'متابعة التقارير والبحوث'!N11</f>
        <v>0</v>
      </c>
      <c r="E11" s="22" t="e">
        <f>('نتائج الفترة الاولى'!G12+'نتائج الفترة الثانية'!G12)/2</f>
        <v>#DIV/0!</v>
      </c>
      <c r="F11" s="22" t="e">
        <f>('نتائج الفترة الاولى'!H12+'نتائج الفترة الثانية'!H12)/2</f>
        <v>#DIV/0!</v>
      </c>
      <c r="G11" s="22">
        <f>('الاختبارات القصيرة'!G10+'الاختبارات القصيرة'!K10)/2</f>
        <v>0</v>
      </c>
      <c r="H11" s="22">
        <f>'متابعة التقارير والبحوث'!N46</f>
        <v>0</v>
      </c>
      <c r="I11" s="199"/>
      <c r="J11" s="199"/>
      <c r="K11" s="22">
        <f>'ملخص الحضور'!H10</f>
        <v>5</v>
      </c>
      <c r="L11" s="22" t="e">
        <f t="shared" si="0"/>
        <v>#DIV/0!</v>
      </c>
    </row>
    <row r="12" spans="1:15" ht="18.75" customHeight="1">
      <c r="A12" s="131">
        <v>7</v>
      </c>
      <c r="B12" s="82" t="str">
        <f>CLEAN('البيانات الأساسية'!C13)</f>
        <v/>
      </c>
      <c r="C12" s="22" t="e">
        <f>('نتائج الفترة الاولى'!E13+'نتائج الفترة الثانية'!E13)/2</f>
        <v>#DIV/0!</v>
      </c>
      <c r="D12" s="22">
        <f>'متابعة التقارير والبحوث'!N12</f>
        <v>0</v>
      </c>
      <c r="E12" s="22" t="e">
        <f>('نتائج الفترة الاولى'!G13+'نتائج الفترة الثانية'!G13)/2</f>
        <v>#DIV/0!</v>
      </c>
      <c r="F12" s="22" t="e">
        <f>('نتائج الفترة الاولى'!H13+'نتائج الفترة الثانية'!H13)/2</f>
        <v>#DIV/0!</v>
      </c>
      <c r="G12" s="22">
        <f>('الاختبارات القصيرة'!G11+'الاختبارات القصيرة'!K11)/2</f>
        <v>0</v>
      </c>
      <c r="H12" s="22">
        <f>'متابعة التقارير والبحوث'!N47</f>
        <v>0</v>
      </c>
      <c r="I12" s="199"/>
      <c r="J12" s="199"/>
      <c r="K12" s="22">
        <f>'ملخص الحضور'!H11</f>
        <v>5</v>
      </c>
      <c r="L12" s="22" t="e">
        <f t="shared" si="0"/>
        <v>#DIV/0!</v>
      </c>
    </row>
    <row r="13" spans="1:15" ht="18.75" customHeight="1">
      <c r="A13" s="131">
        <v>8</v>
      </c>
      <c r="B13" s="82" t="str">
        <f>CLEAN('البيانات الأساسية'!C14)</f>
        <v/>
      </c>
      <c r="C13" s="22" t="e">
        <f>('نتائج الفترة الاولى'!E14+'نتائج الفترة الثانية'!E14)/2</f>
        <v>#DIV/0!</v>
      </c>
      <c r="D13" s="22">
        <f>'متابعة التقارير والبحوث'!N13</f>
        <v>0</v>
      </c>
      <c r="E13" s="22" t="e">
        <f>('نتائج الفترة الاولى'!G14+'نتائج الفترة الثانية'!G14)/2</f>
        <v>#DIV/0!</v>
      </c>
      <c r="F13" s="22" t="e">
        <f>('نتائج الفترة الاولى'!H14+'نتائج الفترة الثانية'!H14)/2</f>
        <v>#DIV/0!</v>
      </c>
      <c r="G13" s="22">
        <f>('الاختبارات القصيرة'!G12+'الاختبارات القصيرة'!K12)/2</f>
        <v>0</v>
      </c>
      <c r="H13" s="22">
        <f>'متابعة التقارير والبحوث'!N48</f>
        <v>0</v>
      </c>
      <c r="I13" s="199"/>
      <c r="J13" s="199"/>
      <c r="K13" s="22">
        <f>'ملخص الحضور'!H12</f>
        <v>5</v>
      </c>
      <c r="L13" s="22" t="e">
        <f t="shared" si="0"/>
        <v>#DIV/0!</v>
      </c>
    </row>
    <row r="14" spans="1:15" ht="18.75" customHeight="1">
      <c r="A14" s="131">
        <v>9</v>
      </c>
      <c r="B14" s="82" t="str">
        <f>CLEAN('البيانات الأساسية'!C15)</f>
        <v/>
      </c>
      <c r="C14" s="22" t="e">
        <f>('نتائج الفترة الاولى'!E15+'نتائج الفترة الثانية'!E15)/2</f>
        <v>#DIV/0!</v>
      </c>
      <c r="D14" s="22">
        <f>'متابعة التقارير والبحوث'!N14</f>
        <v>0</v>
      </c>
      <c r="E14" s="22" t="e">
        <f>('نتائج الفترة الاولى'!G15+'نتائج الفترة الثانية'!G15)/2</f>
        <v>#DIV/0!</v>
      </c>
      <c r="F14" s="22" t="e">
        <f>('نتائج الفترة الاولى'!H15+'نتائج الفترة الثانية'!H15)/2</f>
        <v>#DIV/0!</v>
      </c>
      <c r="G14" s="22">
        <f>('الاختبارات القصيرة'!G13+'الاختبارات القصيرة'!K13)/2</f>
        <v>0</v>
      </c>
      <c r="H14" s="22">
        <f>'متابعة التقارير والبحوث'!N49</f>
        <v>0</v>
      </c>
      <c r="I14" s="199"/>
      <c r="J14" s="199"/>
      <c r="K14" s="22">
        <f>'ملخص الحضور'!H13</f>
        <v>5</v>
      </c>
      <c r="L14" s="22" t="e">
        <f t="shared" si="0"/>
        <v>#DIV/0!</v>
      </c>
    </row>
    <row r="15" spans="1:15" ht="18.75" customHeight="1">
      <c r="A15" s="131">
        <v>10</v>
      </c>
      <c r="B15" s="82" t="str">
        <f>CLEAN('البيانات الأساسية'!C16)</f>
        <v/>
      </c>
      <c r="C15" s="22" t="e">
        <f>('نتائج الفترة الاولى'!E16+'نتائج الفترة الثانية'!E16)/2</f>
        <v>#DIV/0!</v>
      </c>
      <c r="D15" s="22">
        <f>'متابعة التقارير والبحوث'!N15</f>
        <v>0</v>
      </c>
      <c r="E15" s="22" t="e">
        <f>('نتائج الفترة الاولى'!G16+'نتائج الفترة الثانية'!G16)/2</f>
        <v>#DIV/0!</v>
      </c>
      <c r="F15" s="22" t="e">
        <f>('نتائج الفترة الاولى'!H16+'نتائج الفترة الثانية'!H16)/2</f>
        <v>#DIV/0!</v>
      </c>
      <c r="G15" s="22">
        <f>('الاختبارات القصيرة'!G14+'الاختبارات القصيرة'!K14)/2</f>
        <v>0</v>
      </c>
      <c r="H15" s="22">
        <f>'متابعة التقارير والبحوث'!N50</f>
        <v>0</v>
      </c>
      <c r="I15" s="199"/>
      <c r="J15" s="199"/>
      <c r="K15" s="22">
        <f>'ملخص الحضور'!H14</f>
        <v>5</v>
      </c>
      <c r="L15" s="22" t="e">
        <f t="shared" si="0"/>
        <v>#DIV/0!</v>
      </c>
    </row>
    <row r="16" spans="1:15" ht="18.75" customHeight="1">
      <c r="A16" s="131">
        <v>11</v>
      </c>
      <c r="B16" s="82" t="str">
        <f>CLEAN('البيانات الأساسية'!C17)</f>
        <v/>
      </c>
      <c r="C16" s="22" t="e">
        <f>('نتائج الفترة الاولى'!E17+'نتائج الفترة الثانية'!E17)/2</f>
        <v>#DIV/0!</v>
      </c>
      <c r="D16" s="22">
        <f>'متابعة التقارير والبحوث'!N16</f>
        <v>0</v>
      </c>
      <c r="E16" s="22" t="e">
        <f>('نتائج الفترة الاولى'!G17+'نتائج الفترة الثانية'!G17)/2</f>
        <v>#DIV/0!</v>
      </c>
      <c r="F16" s="22" t="e">
        <f>('نتائج الفترة الاولى'!H17+'نتائج الفترة الثانية'!H17)/2</f>
        <v>#DIV/0!</v>
      </c>
      <c r="G16" s="22">
        <f>('الاختبارات القصيرة'!G15+'الاختبارات القصيرة'!K15)/2</f>
        <v>0</v>
      </c>
      <c r="H16" s="22">
        <f>'متابعة التقارير والبحوث'!N51</f>
        <v>0</v>
      </c>
      <c r="I16" s="199"/>
      <c r="J16" s="199"/>
      <c r="K16" s="22">
        <f>'ملخص الحضور'!H15</f>
        <v>5</v>
      </c>
      <c r="L16" s="22" t="e">
        <f t="shared" si="0"/>
        <v>#DIV/0!</v>
      </c>
    </row>
    <row r="17" spans="1:12" ht="18.75" customHeight="1">
      <c r="A17" s="131">
        <v>12</v>
      </c>
      <c r="B17" s="82" t="str">
        <f>CLEAN('البيانات الأساسية'!C18)</f>
        <v/>
      </c>
      <c r="C17" s="22" t="e">
        <f>('نتائج الفترة الاولى'!E18+'نتائج الفترة الثانية'!E18)/2</f>
        <v>#DIV/0!</v>
      </c>
      <c r="D17" s="22">
        <f>'متابعة التقارير والبحوث'!N17</f>
        <v>0</v>
      </c>
      <c r="E17" s="22" t="e">
        <f>('نتائج الفترة الاولى'!G18+'نتائج الفترة الثانية'!G18)/2</f>
        <v>#DIV/0!</v>
      </c>
      <c r="F17" s="22" t="e">
        <f>('نتائج الفترة الاولى'!H18+'نتائج الفترة الثانية'!H18)/2</f>
        <v>#DIV/0!</v>
      </c>
      <c r="G17" s="22">
        <f>('الاختبارات القصيرة'!G16+'الاختبارات القصيرة'!K16)/2</f>
        <v>0</v>
      </c>
      <c r="H17" s="22">
        <f>'متابعة التقارير والبحوث'!N52</f>
        <v>0</v>
      </c>
      <c r="I17" s="199"/>
      <c r="J17" s="199"/>
      <c r="K17" s="22">
        <f>'ملخص الحضور'!H16</f>
        <v>5</v>
      </c>
      <c r="L17" s="22" t="e">
        <f t="shared" si="0"/>
        <v>#DIV/0!</v>
      </c>
    </row>
    <row r="18" spans="1:12" ht="18.75" customHeight="1">
      <c r="A18" s="131">
        <v>13</v>
      </c>
      <c r="B18" s="82" t="str">
        <f>CLEAN('البيانات الأساسية'!C19)</f>
        <v/>
      </c>
      <c r="C18" s="22" t="e">
        <f>('نتائج الفترة الاولى'!E19+'نتائج الفترة الثانية'!E19)/2</f>
        <v>#DIV/0!</v>
      </c>
      <c r="D18" s="22">
        <f>'متابعة التقارير والبحوث'!N18</f>
        <v>0</v>
      </c>
      <c r="E18" s="22" t="e">
        <f>('نتائج الفترة الاولى'!G19+'نتائج الفترة الثانية'!G19)/2</f>
        <v>#DIV/0!</v>
      </c>
      <c r="F18" s="22" t="e">
        <f>('نتائج الفترة الاولى'!H19+'نتائج الفترة الثانية'!H19)/2</f>
        <v>#DIV/0!</v>
      </c>
      <c r="G18" s="22">
        <f>('الاختبارات القصيرة'!G17+'الاختبارات القصيرة'!K17)/2</f>
        <v>0</v>
      </c>
      <c r="H18" s="22">
        <f>'متابعة التقارير والبحوث'!N53</f>
        <v>0</v>
      </c>
      <c r="I18" s="199"/>
      <c r="J18" s="199"/>
      <c r="K18" s="22">
        <f>'ملخص الحضور'!H17</f>
        <v>5</v>
      </c>
      <c r="L18" s="22" t="e">
        <f t="shared" si="0"/>
        <v>#DIV/0!</v>
      </c>
    </row>
    <row r="19" spans="1:12" ht="18.75" customHeight="1">
      <c r="A19" s="131">
        <v>14</v>
      </c>
      <c r="B19" s="82" t="str">
        <f>CLEAN('البيانات الأساسية'!C20)</f>
        <v/>
      </c>
      <c r="C19" s="22" t="e">
        <f>('نتائج الفترة الاولى'!E20+'نتائج الفترة الثانية'!E20)/2</f>
        <v>#DIV/0!</v>
      </c>
      <c r="D19" s="22">
        <f>'متابعة التقارير والبحوث'!N19</f>
        <v>0</v>
      </c>
      <c r="E19" s="22" t="e">
        <f>('نتائج الفترة الاولى'!G20+'نتائج الفترة الثانية'!G20)/2</f>
        <v>#DIV/0!</v>
      </c>
      <c r="F19" s="22" t="e">
        <f>('نتائج الفترة الاولى'!H20+'نتائج الفترة الثانية'!H20)/2</f>
        <v>#DIV/0!</v>
      </c>
      <c r="G19" s="22">
        <f>('الاختبارات القصيرة'!G18+'الاختبارات القصيرة'!K18)/2</f>
        <v>0</v>
      </c>
      <c r="H19" s="22">
        <f>'متابعة التقارير والبحوث'!N54</f>
        <v>0</v>
      </c>
      <c r="I19" s="199"/>
      <c r="J19" s="199"/>
      <c r="K19" s="22">
        <f>'ملخص الحضور'!H18</f>
        <v>5</v>
      </c>
      <c r="L19" s="22" t="e">
        <f t="shared" si="0"/>
        <v>#DIV/0!</v>
      </c>
    </row>
    <row r="20" spans="1:12" ht="18.75" customHeight="1">
      <c r="A20" s="131">
        <v>15</v>
      </c>
      <c r="B20" s="82" t="str">
        <f>CLEAN('البيانات الأساسية'!C21)</f>
        <v/>
      </c>
      <c r="C20" s="22" t="e">
        <f>('نتائج الفترة الاولى'!E21+'نتائج الفترة الثانية'!E21)/2</f>
        <v>#DIV/0!</v>
      </c>
      <c r="D20" s="22">
        <f>'متابعة التقارير والبحوث'!N20</f>
        <v>0</v>
      </c>
      <c r="E20" s="22" t="e">
        <f>('نتائج الفترة الاولى'!G21+'نتائج الفترة الثانية'!G21)/2</f>
        <v>#DIV/0!</v>
      </c>
      <c r="F20" s="22" t="e">
        <f>('نتائج الفترة الاولى'!H21+'نتائج الفترة الثانية'!H21)/2</f>
        <v>#DIV/0!</v>
      </c>
      <c r="G20" s="22">
        <f>('الاختبارات القصيرة'!G19+'الاختبارات القصيرة'!K19)/2</f>
        <v>0</v>
      </c>
      <c r="H20" s="22">
        <f>'متابعة التقارير والبحوث'!N55</f>
        <v>0</v>
      </c>
      <c r="I20" s="199"/>
      <c r="J20" s="199"/>
      <c r="K20" s="22">
        <f>'ملخص الحضور'!H19</f>
        <v>5</v>
      </c>
      <c r="L20" s="22" t="e">
        <f t="shared" si="0"/>
        <v>#DIV/0!</v>
      </c>
    </row>
    <row r="21" spans="1:12" ht="18.75" customHeight="1">
      <c r="A21" s="131">
        <v>16</v>
      </c>
      <c r="B21" s="82" t="str">
        <f>CLEAN('البيانات الأساسية'!C22)</f>
        <v/>
      </c>
      <c r="C21" s="22" t="e">
        <f>('نتائج الفترة الاولى'!E22+'نتائج الفترة الثانية'!E22)/2</f>
        <v>#DIV/0!</v>
      </c>
      <c r="D21" s="22">
        <f>'متابعة التقارير والبحوث'!N21</f>
        <v>0</v>
      </c>
      <c r="E21" s="22" t="e">
        <f>('نتائج الفترة الاولى'!G22+'نتائج الفترة الثانية'!G22)/2</f>
        <v>#DIV/0!</v>
      </c>
      <c r="F21" s="22" t="e">
        <f>('نتائج الفترة الاولى'!H22+'نتائج الفترة الثانية'!H22)/2</f>
        <v>#DIV/0!</v>
      </c>
      <c r="G21" s="22">
        <f>('الاختبارات القصيرة'!G20+'الاختبارات القصيرة'!K20)/2</f>
        <v>0</v>
      </c>
      <c r="H21" s="22">
        <f>'متابعة التقارير والبحوث'!N56</f>
        <v>0</v>
      </c>
      <c r="I21" s="199"/>
      <c r="J21" s="199"/>
      <c r="K21" s="22">
        <f>'ملخص الحضور'!H20</f>
        <v>5</v>
      </c>
      <c r="L21" s="22" t="e">
        <f t="shared" si="0"/>
        <v>#DIV/0!</v>
      </c>
    </row>
    <row r="22" spans="1:12" ht="18.75" customHeight="1">
      <c r="A22" s="131">
        <v>17</v>
      </c>
      <c r="B22" s="82" t="str">
        <f>CLEAN('البيانات الأساسية'!C23)</f>
        <v/>
      </c>
      <c r="C22" s="22" t="e">
        <f>('نتائج الفترة الاولى'!E23+'نتائج الفترة الثانية'!E23)/2</f>
        <v>#DIV/0!</v>
      </c>
      <c r="D22" s="22">
        <f>'متابعة التقارير والبحوث'!N22</f>
        <v>0</v>
      </c>
      <c r="E22" s="22" t="e">
        <f>('نتائج الفترة الاولى'!G23+'نتائج الفترة الثانية'!G23)/2</f>
        <v>#DIV/0!</v>
      </c>
      <c r="F22" s="22" t="e">
        <f>('نتائج الفترة الاولى'!H23+'نتائج الفترة الثانية'!H23)/2</f>
        <v>#DIV/0!</v>
      </c>
      <c r="G22" s="22">
        <f>('الاختبارات القصيرة'!G21+'الاختبارات القصيرة'!K21)/2</f>
        <v>0</v>
      </c>
      <c r="H22" s="22">
        <f>'متابعة التقارير والبحوث'!N57</f>
        <v>0</v>
      </c>
      <c r="I22" s="199"/>
      <c r="J22" s="199"/>
      <c r="K22" s="22">
        <f>'ملخص الحضور'!H21</f>
        <v>5</v>
      </c>
      <c r="L22" s="22" t="e">
        <f t="shared" si="0"/>
        <v>#DIV/0!</v>
      </c>
    </row>
    <row r="23" spans="1:12" ht="18.75" customHeight="1">
      <c r="A23" s="131">
        <v>18</v>
      </c>
      <c r="B23" s="82" t="str">
        <f>CLEAN('البيانات الأساسية'!C24)</f>
        <v/>
      </c>
      <c r="C23" s="22" t="e">
        <f>('نتائج الفترة الاولى'!E24+'نتائج الفترة الثانية'!E24)/2</f>
        <v>#DIV/0!</v>
      </c>
      <c r="D23" s="22">
        <f>'متابعة التقارير والبحوث'!N23</f>
        <v>0</v>
      </c>
      <c r="E23" s="22" t="e">
        <f>('نتائج الفترة الاولى'!G24+'نتائج الفترة الثانية'!G24)/2</f>
        <v>#DIV/0!</v>
      </c>
      <c r="F23" s="22" t="e">
        <f>('نتائج الفترة الاولى'!H24+'نتائج الفترة الثانية'!H24)/2</f>
        <v>#DIV/0!</v>
      </c>
      <c r="G23" s="22">
        <f>('الاختبارات القصيرة'!G22+'الاختبارات القصيرة'!K22)/2</f>
        <v>0</v>
      </c>
      <c r="H23" s="22">
        <f>'متابعة التقارير والبحوث'!N58</f>
        <v>0</v>
      </c>
      <c r="I23" s="199"/>
      <c r="J23" s="199"/>
      <c r="K23" s="22">
        <f>'ملخص الحضور'!H22</f>
        <v>5</v>
      </c>
      <c r="L23" s="22" t="e">
        <f t="shared" si="0"/>
        <v>#DIV/0!</v>
      </c>
    </row>
    <row r="24" spans="1:12" ht="18.75" customHeight="1">
      <c r="A24" s="131">
        <v>19</v>
      </c>
      <c r="B24" s="82" t="str">
        <f>CLEAN('البيانات الأساسية'!C25)</f>
        <v/>
      </c>
      <c r="C24" s="22" t="e">
        <f>('نتائج الفترة الاولى'!E25+'نتائج الفترة الثانية'!E25)/2</f>
        <v>#DIV/0!</v>
      </c>
      <c r="D24" s="22">
        <f>'متابعة التقارير والبحوث'!N24</f>
        <v>0</v>
      </c>
      <c r="E24" s="22" t="e">
        <f>('نتائج الفترة الاولى'!G25+'نتائج الفترة الثانية'!G25)/2</f>
        <v>#DIV/0!</v>
      </c>
      <c r="F24" s="22" t="e">
        <f>('نتائج الفترة الاولى'!H25+'نتائج الفترة الثانية'!H25)/2</f>
        <v>#DIV/0!</v>
      </c>
      <c r="G24" s="22">
        <f>('الاختبارات القصيرة'!G23+'الاختبارات القصيرة'!K23)/2</f>
        <v>0</v>
      </c>
      <c r="H24" s="22">
        <f>'متابعة التقارير والبحوث'!N59</f>
        <v>0</v>
      </c>
      <c r="I24" s="199"/>
      <c r="J24" s="199"/>
      <c r="K24" s="22">
        <f>'ملخص الحضور'!H23</f>
        <v>5</v>
      </c>
      <c r="L24" s="22" t="e">
        <f t="shared" si="0"/>
        <v>#DIV/0!</v>
      </c>
    </row>
    <row r="25" spans="1:12" ht="18.75" customHeight="1">
      <c r="A25" s="131">
        <v>20</v>
      </c>
      <c r="B25" s="82" t="str">
        <f>CLEAN('البيانات الأساسية'!C26)</f>
        <v/>
      </c>
      <c r="C25" s="22" t="e">
        <f>('نتائج الفترة الاولى'!E26+'نتائج الفترة الثانية'!E26)/2</f>
        <v>#DIV/0!</v>
      </c>
      <c r="D25" s="22">
        <f>'متابعة التقارير والبحوث'!N25</f>
        <v>0</v>
      </c>
      <c r="E25" s="22" t="e">
        <f>('نتائج الفترة الاولى'!G26+'نتائج الفترة الثانية'!G26)/2</f>
        <v>#DIV/0!</v>
      </c>
      <c r="F25" s="22" t="e">
        <f>('نتائج الفترة الاولى'!H26+'نتائج الفترة الثانية'!H26)/2</f>
        <v>#DIV/0!</v>
      </c>
      <c r="G25" s="22">
        <f>('الاختبارات القصيرة'!G24+'الاختبارات القصيرة'!K24)/2</f>
        <v>0</v>
      </c>
      <c r="H25" s="22">
        <f>'متابعة التقارير والبحوث'!N60</f>
        <v>0</v>
      </c>
      <c r="I25" s="199"/>
      <c r="J25" s="199"/>
      <c r="K25" s="22">
        <f>'ملخص الحضور'!H24</f>
        <v>5</v>
      </c>
      <c r="L25" s="22" t="e">
        <f t="shared" si="0"/>
        <v>#DIV/0!</v>
      </c>
    </row>
    <row r="26" spans="1:12" ht="18.75" customHeight="1">
      <c r="A26" s="131">
        <v>21</v>
      </c>
      <c r="B26" s="82" t="str">
        <f>CLEAN('البيانات الأساسية'!C27)</f>
        <v/>
      </c>
      <c r="C26" s="22" t="e">
        <f>('نتائج الفترة الاولى'!E27+'نتائج الفترة الثانية'!E27)/2</f>
        <v>#DIV/0!</v>
      </c>
      <c r="D26" s="22">
        <f>'متابعة التقارير والبحوث'!N26</f>
        <v>0</v>
      </c>
      <c r="E26" s="22" t="e">
        <f>('نتائج الفترة الاولى'!G27+'نتائج الفترة الثانية'!G27)/2</f>
        <v>#DIV/0!</v>
      </c>
      <c r="F26" s="22" t="e">
        <f>('نتائج الفترة الاولى'!H27+'نتائج الفترة الثانية'!H27)/2</f>
        <v>#DIV/0!</v>
      </c>
      <c r="G26" s="22">
        <f>('الاختبارات القصيرة'!G25+'الاختبارات القصيرة'!K25)/2</f>
        <v>0</v>
      </c>
      <c r="H26" s="22">
        <f>'متابعة التقارير والبحوث'!N61</f>
        <v>0</v>
      </c>
      <c r="I26" s="199"/>
      <c r="J26" s="199"/>
      <c r="K26" s="22">
        <f>'ملخص الحضور'!H25</f>
        <v>5</v>
      </c>
      <c r="L26" s="22" t="e">
        <f t="shared" si="0"/>
        <v>#DIV/0!</v>
      </c>
    </row>
    <row r="27" spans="1:12" ht="18.75" customHeight="1">
      <c r="A27" s="131">
        <v>22</v>
      </c>
      <c r="B27" s="82" t="str">
        <f>CLEAN('البيانات الأساسية'!C28)</f>
        <v/>
      </c>
      <c r="C27" s="22" t="e">
        <f>('نتائج الفترة الاولى'!E28+'نتائج الفترة الثانية'!E28)/2</f>
        <v>#DIV/0!</v>
      </c>
      <c r="D27" s="22">
        <f>'متابعة التقارير والبحوث'!N27</f>
        <v>0</v>
      </c>
      <c r="E27" s="22" t="e">
        <f>('نتائج الفترة الاولى'!G28+'نتائج الفترة الثانية'!G28)/2</f>
        <v>#DIV/0!</v>
      </c>
      <c r="F27" s="22" t="e">
        <f>('نتائج الفترة الاولى'!H28+'نتائج الفترة الثانية'!H28)/2</f>
        <v>#DIV/0!</v>
      </c>
      <c r="G27" s="22">
        <f>('الاختبارات القصيرة'!G26+'الاختبارات القصيرة'!K26)/2</f>
        <v>0</v>
      </c>
      <c r="H27" s="22">
        <f>'متابعة التقارير والبحوث'!N62</f>
        <v>0</v>
      </c>
      <c r="I27" s="199"/>
      <c r="J27" s="199"/>
      <c r="K27" s="22">
        <f>'ملخص الحضور'!H26</f>
        <v>5</v>
      </c>
      <c r="L27" s="22" t="e">
        <f t="shared" ref="L27:L30" si="1">SUM(C27:K27)</f>
        <v>#DIV/0!</v>
      </c>
    </row>
    <row r="28" spans="1:12" ht="18.75" customHeight="1">
      <c r="A28" s="131">
        <v>23</v>
      </c>
      <c r="B28" s="82" t="str">
        <f>CLEAN('البيانات الأساسية'!C29)</f>
        <v/>
      </c>
      <c r="C28" s="22" t="e">
        <f>('نتائج الفترة الاولى'!E29+'نتائج الفترة الثانية'!E29)/2</f>
        <v>#DIV/0!</v>
      </c>
      <c r="D28" s="22">
        <f>'متابعة التقارير والبحوث'!N28</f>
        <v>0</v>
      </c>
      <c r="E28" s="22" t="e">
        <f>('نتائج الفترة الاولى'!G29+'نتائج الفترة الثانية'!G29)/2</f>
        <v>#DIV/0!</v>
      </c>
      <c r="F28" s="22" t="e">
        <f>('نتائج الفترة الاولى'!H29+'نتائج الفترة الثانية'!H29)/2</f>
        <v>#DIV/0!</v>
      </c>
      <c r="G28" s="22">
        <f>('الاختبارات القصيرة'!G27+'الاختبارات القصيرة'!K27)/2</f>
        <v>0</v>
      </c>
      <c r="H28" s="22">
        <f>'متابعة التقارير والبحوث'!N63</f>
        <v>0</v>
      </c>
      <c r="I28" s="199"/>
      <c r="J28" s="199"/>
      <c r="K28" s="22">
        <f>'ملخص الحضور'!H27</f>
        <v>5</v>
      </c>
      <c r="L28" s="22" t="e">
        <f t="shared" si="1"/>
        <v>#DIV/0!</v>
      </c>
    </row>
    <row r="29" spans="1:12" ht="18.75" customHeight="1">
      <c r="A29" s="131">
        <v>24</v>
      </c>
      <c r="B29" s="82" t="str">
        <f>CLEAN('البيانات الأساسية'!C30)</f>
        <v/>
      </c>
      <c r="C29" s="22" t="e">
        <f>('نتائج الفترة الاولى'!E30+'نتائج الفترة الثانية'!E30)/2</f>
        <v>#DIV/0!</v>
      </c>
      <c r="D29" s="22">
        <f>'متابعة التقارير والبحوث'!N29</f>
        <v>0</v>
      </c>
      <c r="E29" s="22" t="e">
        <f>('نتائج الفترة الاولى'!G30+'نتائج الفترة الثانية'!G30)/2</f>
        <v>#DIV/0!</v>
      </c>
      <c r="F29" s="22" t="e">
        <f>('نتائج الفترة الاولى'!H30+'نتائج الفترة الثانية'!H30)/2</f>
        <v>#DIV/0!</v>
      </c>
      <c r="G29" s="22">
        <f>('الاختبارات القصيرة'!G28+'الاختبارات القصيرة'!K28)/2</f>
        <v>0</v>
      </c>
      <c r="H29" s="22">
        <f>'متابعة التقارير والبحوث'!N64</f>
        <v>0</v>
      </c>
      <c r="I29" s="199"/>
      <c r="J29" s="199"/>
      <c r="K29" s="22">
        <f>'ملخص الحضور'!H28</f>
        <v>5</v>
      </c>
      <c r="L29" s="22" t="e">
        <f t="shared" si="1"/>
        <v>#DIV/0!</v>
      </c>
    </row>
    <row r="30" spans="1:12" ht="18.75" customHeight="1">
      <c r="A30" s="131">
        <v>25</v>
      </c>
      <c r="B30" s="82" t="str">
        <f>CLEAN('البيانات الأساسية'!C31)</f>
        <v/>
      </c>
      <c r="C30" s="22" t="e">
        <f>('نتائج الفترة الاولى'!E31+'نتائج الفترة الثانية'!E31)/2</f>
        <v>#DIV/0!</v>
      </c>
      <c r="D30" s="22">
        <f>'متابعة التقارير والبحوث'!N30</f>
        <v>0</v>
      </c>
      <c r="E30" s="22" t="e">
        <f>('نتائج الفترة الاولى'!G31+'نتائج الفترة الثانية'!G31)/2</f>
        <v>#DIV/0!</v>
      </c>
      <c r="F30" s="22" t="e">
        <f>('نتائج الفترة الاولى'!H31+'نتائج الفترة الثانية'!H31)/2</f>
        <v>#DIV/0!</v>
      </c>
      <c r="G30" s="22">
        <f>('الاختبارات القصيرة'!G29+'الاختبارات القصيرة'!K29)/2</f>
        <v>0</v>
      </c>
      <c r="H30" s="22">
        <f>'متابعة التقارير والبحوث'!N65</f>
        <v>0</v>
      </c>
      <c r="I30" s="199"/>
      <c r="J30" s="199"/>
      <c r="K30" s="22">
        <f>'ملخص الحضور'!H29</f>
        <v>5</v>
      </c>
      <c r="L30" s="22" t="e">
        <f t="shared" si="1"/>
        <v>#DIV/0!</v>
      </c>
    </row>
  </sheetData>
  <sheetProtection password="CE28" sheet="1" objects="1" scenarios="1" selectLockedCells="1"/>
  <mergeCells count="6">
    <mergeCell ref="H2:I2"/>
    <mergeCell ref="A4:A5"/>
    <mergeCell ref="B4:B5"/>
    <mergeCell ref="F2:G2"/>
    <mergeCell ref="D2:E2"/>
    <mergeCell ref="A2:C2"/>
  </mergeCells>
  <pageMargins left="0.38" right="0.6" top="0.75" bottom="0.75" header="0.3" footer="0.3"/>
  <pageSetup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البيانات الأساسية</vt:lpstr>
      <vt:lpstr>المتابعة الصفية</vt:lpstr>
      <vt:lpstr>متابعة التقارير والبحوث</vt:lpstr>
      <vt:lpstr>الاختبارات القصيرة</vt:lpstr>
      <vt:lpstr>ملخص الحضور</vt:lpstr>
      <vt:lpstr>نتائج الفترة الاولى</vt:lpstr>
      <vt:lpstr>نتائج الفترة الثانية</vt:lpstr>
      <vt:lpstr>النتائج النهائية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2012-09-05T11:47:57Z</dcterms:modified>
</cp:coreProperties>
</file>